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000_Vedlejší" sheetId="1" r:id="rId1"/>
    <sheet name="SO 201.1" sheetId="2" r:id="rId2"/>
    <sheet name="SO 201.2" sheetId="3" r:id="rId3"/>
    <sheet name="SO 201.3" sheetId="4" r:id="rId4"/>
  </sheets>
  <definedNames/>
  <calcPr/>
  <webPublishing/>
</workbook>
</file>

<file path=xl/sharedStrings.xml><?xml version="1.0" encoding="utf-8"?>
<sst xmlns="http://schemas.openxmlformats.org/spreadsheetml/2006/main" count="1069" uniqueCount="307">
  <si>
    <t>ASPE10</t>
  </si>
  <si>
    <t>S</t>
  </si>
  <si>
    <t>Soupis prací objektu</t>
  </si>
  <si>
    <t xml:space="preserve">Stavba: </t>
  </si>
  <si>
    <t>Svitávka</t>
  </si>
  <si>
    <t>most 37419-1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</si>
  <si>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</si>
  <si>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</si>
  <si>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</si>
  <si>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</si>
  <si>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</si>
  <si>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</si>
  <si>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</si>
  <si>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</si>
  <si>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</si>
  <si>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</si>
  <si>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</si>
  <si>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Vedlejší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</si>
  <si>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</si>
  <si>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</si>
  <si>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</si>
  <si>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</si>
  <si>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</si>
  <si>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</si>
  <si>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</si>
  <si>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</si>
  <si>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</si>
  <si>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</si>
  <si>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</si>
  <si>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</si>
  <si>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</si>
  <si>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</si>
  <si>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</si>
  <si>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</si>
  <si>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</si>
  <si>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</si>
  <si>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</si>
  <si>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</si>
  <si>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</si>
  <si>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00003</t>
  </si>
  <si>
    <t>R</t>
  </si>
  <si>
    <t>Zřízení a odstranění zařízení staveniště - popsáno v obchodních podmínkách</t>
  </si>
  <si>
    <t>KPL</t>
  </si>
  <si>
    <t>PP</t>
  </si>
  <si>
    <t/>
  </si>
  <si>
    <t>VV</t>
  </si>
  <si>
    <t>TS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</si>
  <si>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</si>
  <si>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</si>
  <si>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</si>
  <si>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</si>
  <si>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00010</t>
  </si>
  <si>
    <t>Hlavní prohlídka mostu prováděná při uvedení stavby do provozu - popsáno v obchodních podmínkách</t>
  </si>
  <si>
    <t>vč. vložení do BMS</t>
  </si>
  <si>
    <t>00012</t>
  </si>
  <si>
    <t>Mostní listy - popsáno v projektové dokumentaci</t>
  </si>
  <si>
    <t>00014</t>
  </si>
  <si>
    <t>Zajištění provedení a výstupů veškerých zkoušek a revizí - popsáno v obchodních podmínkách, technických podmínkách a normách ČSN</t>
  </si>
  <si>
    <t>SO 201.1</t>
  </si>
  <si>
    <t>DIO</t>
  </si>
  <si>
    <t>Ostatní konstrukce a práce</t>
  </si>
  <si>
    <t>914111</t>
  </si>
  <si>
    <t>DOPRAVNÍ ZNAČKY ZÁKLADNÍ VELIKOSTI OCELOVÉ NEREFLEXNÍ - DOD A MONTÁŽ</t>
  </si>
  <si>
    <t>KUS</t>
  </si>
  <si>
    <t>2+2=4,000 [A] 
trvalé DZ nové</t>
  </si>
  <si>
    <t>položka zahrnuje: 
- dodávku a montáž značek v požadovaném provedení</t>
  </si>
  <si>
    <t>914112</t>
  </si>
  <si>
    <t>DOPRAVNÍ ZNAČKY ZÁKLAD VELIKOSTI OCEL NEREFLEXNÍ - MONTÁŽ S PŘEMÍST</t>
  </si>
  <si>
    <t>dočasné svislé DZ 
2*3=6,000 [A]</t>
  </si>
  <si>
    <t>položka zahrnuje: 
- dopravu demontované značky z dočasné skládky 
- osazení a montáž značky na místě určeném projektem 
- nutnou opravu poškozených částí 
nezahrnuje dodávku značky</t>
  </si>
  <si>
    <t>914113</t>
  </si>
  <si>
    <t>DOPRAVNÍ ZNAČKY ZÁKLADNÍ VELIKOSTI OCELOVÉ NEREFLEXNÍ - DEMONTÁŽ</t>
  </si>
  <si>
    <t>Položka zahrnuje odstranění, demontáž a odklizení materiálu s odvozem na předepsané místo</t>
  </si>
  <si>
    <t>914119</t>
  </si>
  <si>
    <t>DOPRAV ZNAČKY ZÁKLAD VEL OCEL NEREFLEXNÍ - NÁJEMNÉ</t>
  </si>
  <si>
    <t>KSDEN</t>
  </si>
  <si>
    <t>6*60=360,000 [A]</t>
  </si>
  <si>
    <t>položka zahrnuje sazbu za pronájem dopravních značek a zařízení, počet jednotek je určen jako součin počtu značek a počtu dní použití</t>
  </si>
  <si>
    <t>914122</t>
  </si>
  <si>
    <t>DOPRAVNÍ ZNAČKY ZÁKLADNÍ VELIKOSTI OCELOVÉ FÓLIE TŘ 1 - MONTÁŽ S PŘEMÍSTĚNÍM</t>
  </si>
  <si>
    <t>3+3=6,000 [A] 
stávající DZ přemístit</t>
  </si>
  <si>
    <t>914123</t>
  </si>
  <si>
    <t>DOPRAVNÍ ZNAČKY ZÁKLADNÍ VELIKOSTI OCELOVÉ FÓLIE TŘ 1 - DEMONTÁŽ</t>
  </si>
  <si>
    <t>6=6,000 [A] 
stávající DZ přemístit</t>
  </si>
  <si>
    <t>7</t>
  </si>
  <si>
    <t>914129</t>
  </si>
  <si>
    <t>DOPRAV ZNAČKY ZÁKLAD VEL OCEL FÓLIE TŘ 1 - NÁJEMNÉ</t>
  </si>
  <si>
    <t>dočasné DZ 
2*3*2*30=360,000 [A]</t>
  </si>
  <si>
    <t>8</t>
  </si>
  <si>
    <t>914911</t>
  </si>
  <si>
    <t>SLOUPKY A STOJKY DOPRAVNÍCH ZNAČEK Z OCEL TRUBEK SE ZABETONOVÁNÍM - DODÁVKA A MONTÁŽ</t>
  </si>
  <si>
    <t>2=2,000 [A] 
trvalé DZ</t>
  </si>
  <si>
    <t>položka zahrnuje: 
- sloupky a upevňovací zařízení včetně jejich osazení (betonová patka, zemní práce)</t>
  </si>
  <si>
    <t>914922</t>
  </si>
  <si>
    <t>SLOUPKY A STOJKY DZ Z OCEL TRUBEK DO PATKY MONTÁŽ S PŘESUNEM</t>
  </si>
  <si>
    <t>8=8,000 [A]</t>
  </si>
  <si>
    <t>položka zahrnuje: 
- dopravu demontovaného zařízení z dočasné skládky 
- osazení a montáž zařízení na místě určeném projektem 
- nutnou opravu poškozených částí 
nezahrnuje dodávku sloupku, stojky a upevňovacího zařízení</t>
  </si>
  <si>
    <t>914923</t>
  </si>
  <si>
    <t>SLOUPKY A STOJKY DZ Z OCEL TRUBEK DO PATKY DEMONTÁŽ</t>
  </si>
  <si>
    <t>11</t>
  </si>
  <si>
    <t>914929</t>
  </si>
  <si>
    <t>SLOUPKY A STOJKY DZ Z OCEL TRUBEK DO PATKY NÁJEMNÉ</t>
  </si>
  <si>
    <t>8*60=480,000 [A]</t>
  </si>
  <si>
    <t>položka zahrnuje sazbu za pronájem dopravních značek a zařízení. Počet měrných jednotek se určí jako součin počtu sloupků a počtu dní použití</t>
  </si>
  <si>
    <t>12</t>
  </si>
  <si>
    <t>915211</t>
  </si>
  <si>
    <t>VODOROVNÉ DOPRAVNÍ ZNAČENÍ PLASTEM HLADKÉ - DODÁVKA A POKLÁDKA</t>
  </si>
  <si>
    <t>M2</t>
  </si>
  <si>
    <t>(10+64)*2*0,125=18,500 [A]</t>
  </si>
  <si>
    <t>položka zahrnuje: 
- dodání a pokládku nátěrového materiálu (měří se pouze natíraná plocha) 
- předznačení a reflexní úpravu</t>
  </si>
  <si>
    <t>13</t>
  </si>
  <si>
    <t>916112</t>
  </si>
  <si>
    <t>DOPRAV SVĚTLO VÝSTRAŽ SAMOSTATNÉ - MONTÁŽ S PŘESUNEM</t>
  </si>
  <si>
    <t>2=2,000 [A] 
dočasné DZ</t>
  </si>
  <si>
    <t>položka zahrnuje: 
- přemístění zařízení z dočasné skládky a jeho osazení a montáž na místě určeném projektem 
- údržbu po celou dobu trvání funkce, náhradu zničených nebo ztracených kusů, nutnou opravu poškozených částí 
- napájení z baterie včetně záložní baterie</t>
  </si>
  <si>
    <t>14</t>
  </si>
  <si>
    <t>916113</t>
  </si>
  <si>
    <t>DOPRAV SVĚTLO VÝSTRAŽ SAMOSTATNÉ - DEMONTÁŽ</t>
  </si>
  <si>
    <t>Položka zahrnuje odstranění, demontáž a odklizení zařízení s odvozem na předepsané místo</t>
  </si>
  <si>
    <t>15</t>
  </si>
  <si>
    <t>916119</t>
  </si>
  <si>
    <t>DOPRAV SVĚTLO VÝSTRAŽ SAMOSTATNÉ - NÁJEMNÉ</t>
  </si>
  <si>
    <t>2*2*30=120,000 [A] 
dočasné DZ</t>
  </si>
  <si>
    <t>položka zahrnuje sazbu za pronájem zařízení. Počet měrných jednotek se určí jako součin počtu zařízení a počtu dní použití.</t>
  </si>
  <si>
    <t>16</t>
  </si>
  <si>
    <t>916312</t>
  </si>
  <si>
    <t>DOPRAVNÍ ZÁBRANY Z2 S FÓLIÍ TŘ 1 - MONTÁŽ S PŘESUNEM</t>
  </si>
  <si>
    <t>2=2,000 [A]</t>
  </si>
  <si>
    <t>položka zahrnuje: 
- přemístění zařízení z dočasné skládky a jeho osazení a montáž na místě určeném projektem 
- údržbu po celou dobu trvání funkce, náhradu zničených nebo ztracených kusů, nutnou opravu poškozených částí</t>
  </si>
  <si>
    <t>17</t>
  </si>
  <si>
    <t>916313</t>
  </si>
  <si>
    <t>DOPRAVNÍ ZÁBRANY Z2 S FÓLIÍ TŘ 1 - DEMONTÁŽ</t>
  </si>
  <si>
    <t>18</t>
  </si>
  <si>
    <t>916319</t>
  </si>
  <si>
    <t>DOPRAVNÍ ZÁBRANY Z2 - NÁJEMNÉ</t>
  </si>
  <si>
    <t>2*60=120,000 [A]</t>
  </si>
  <si>
    <t>19</t>
  </si>
  <si>
    <t>916352</t>
  </si>
  <si>
    <t>SMĚROVACÍ DESKY Z4 OBOUSTR S FÓLIÍ TŘ 1 - MONTÁŽ S PŘESUNEM</t>
  </si>
  <si>
    <t>6=6,000 [A]</t>
  </si>
  <si>
    <t>20</t>
  </si>
  <si>
    <t>916353</t>
  </si>
  <si>
    <t>SMĚROVACÍ DESKY Z4 OBOUSTR S FÓLIÍ TŘ 1 - DEMONTÁŽ</t>
  </si>
  <si>
    <t>21</t>
  </si>
  <si>
    <t>916359</t>
  </si>
  <si>
    <t>SMĚROVACÍ DESKY Z4 OBOUSTR S FÓLIÍ TŘ 1 - NÁJEMNÉ</t>
  </si>
  <si>
    <t>6*2*30=360,000 [A]</t>
  </si>
  <si>
    <t>22</t>
  </si>
  <si>
    <t>916542</t>
  </si>
  <si>
    <t>PATKA PRO VOD DESKY SAMOSTATNÁ NAD 10KG - MONTÁŽ S PŘESUNEM</t>
  </si>
  <si>
    <t>23</t>
  </si>
  <si>
    <t>916543</t>
  </si>
  <si>
    <t>PATKA PRO VODÍCÍ DESKY SAMOSTATNÁ NAD 10KG - DEMONTÁŽ</t>
  </si>
  <si>
    <t>24</t>
  </si>
  <si>
    <t>916549</t>
  </si>
  <si>
    <t>PATKA PRO VODÍCÍ DESKY SAMOSTATNÁ NAD 10KG - NÁJEMNÉ</t>
  </si>
  <si>
    <t>položka zahrnuje cenu za pronájem dopravních značek a zařízení, která se určí jako součin počtu značek, počtu dní použití a denní sazby</t>
  </si>
  <si>
    <t>25</t>
  </si>
  <si>
    <t>916722</t>
  </si>
  <si>
    <t>UPEVŇOVACÍ KONSTR - PODKLADNÍ DESKA OD 28KG - MONTÁŽ S PŘESUNEM</t>
  </si>
  <si>
    <t>26</t>
  </si>
  <si>
    <t>916723</t>
  </si>
  <si>
    <t>UPEVŇOVACÍ KONSTR - PODKLADNÍ DESKA OD 28KG - DEMONTÁŽ</t>
  </si>
  <si>
    <t>27</t>
  </si>
  <si>
    <t>916729</t>
  </si>
  <si>
    <t>UPEVŇOVACÍ KONSTR - PODKL DESKA OD 28KG - NÁJEMNÉ</t>
  </si>
  <si>
    <t>8*2*30=480,000 [A]</t>
  </si>
  <si>
    <t>SO 201.2</t>
  </si>
  <si>
    <t>chodníky</t>
  </si>
  <si>
    <t>014102</t>
  </si>
  <si>
    <t>a</t>
  </si>
  <si>
    <t>POPLATKY ZA SKLÁDKU</t>
  </si>
  <si>
    <t>T</t>
  </si>
  <si>
    <t>zemina, kamení</t>
  </si>
  <si>
    <t>1,2*2,0+2,1*2,0=6,600 [A]</t>
  </si>
  <si>
    <t>zahrnuje veškeré poplatky provozovateli skládky související s uložením odpadu na skládce.</t>
  </si>
  <si>
    <t>b</t>
  </si>
  <si>
    <t>breton</t>
  </si>
  <si>
    <t>0,65*2,4+1,2*2,4=4,440 [A]</t>
  </si>
  <si>
    <t>Zemní práce</t>
  </si>
  <si>
    <t>11372</t>
  </si>
  <si>
    <t>FRÉZOVÁNÍ ZPEVNĚNÝCH PLOCH ASFALTOVÝCH</t>
  </si>
  <si>
    <t>M3</t>
  </si>
  <si>
    <t>odvoz a likvidace vzniklého odpadu v režii zhotovitele</t>
  </si>
  <si>
    <t>0,06=0,060 [A] 
(ACAD) 
odvoz a recyklace v režii zhotovitele</t>
  </si>
  <si>
    <t>Položka zahrnuje veškerou manipulaci s vybouranou sutí a s vybouranými hmotami.</t>
  </si>
  <si>
    <t>122936</t>
  </si>
  <si>
    <t>ODKOPÁVKY A PROKOPÁVKY OBECNÉ TŘ. III, ODVOZ DO 12KM</t>
  </si>
  <si>
    <t>1,2=1,200 [A]  
(ACAD) 
nestmelené vozovkové vrstvy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</si>
  <si>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</si>
  <si>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123736</t>
  </si>
  <si>
    <t>ODKOP PRO SPOD STAVBU SILNIC A ŽELEZNIC TŘ. I, ODVOZ DO 12KM</t>
  </si>
  <si>
    <t>2,10=2,100 [A] 
(ACAD)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</si>
  <si>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</si>
  <si>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17481</t>
  </si>
  <si>
    <t>ZÁSYP JAM A RÝH Z NAKUPOVANÝCH MATERIÁLŮ</t>
  </si>
  <si>
    <t>1,8=1,800 [A] 
štěrkodrť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</si>
  <si>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</si>
  <si>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18120</t>
  </si>
  <si>
    <t>ÚPRAVA PLÁNĚ SE ZHUTNĚNÍM V HORNINĚ TŘ. II</t>
  </si>
  <si>
    <t>17,4=17,400 [A]</t>
  </si>
  <si>
    <t>položka zahrnuje úpravu pláně včetně vyrovnání výškových rozdílů. Míru zhutnění určuje projekt.</t>
  </si>
  <si>
    <t>Vodorovné konstrukce</t>
  </si>
  <si>
    <t>451314</t>
  </si>
  <si>
    <t>PODKLADNÍ A VÝPLŇOVÉ VRSTVY Z PROSTÉHO BETONU C25/30</t>
  </si>
  <si>
    <t>(14,0+9,5)*0,2=4,700 [A] 
4*1,5*0,2=1,200 [B] 
Celkem: A+B=5,900 [C] 
lože obrubníků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</si>
  <si>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</si>
  <si>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Komunikace</t>
  </si>
  <si>
    <t>56115</t>
  </si>
  <si>
    <t>PODKLADNÍ BETON TL. DO 250MM</t>
  </si>
  <si>
    <t>1,5=1,500 [A] 
schodiště C30/37</t>
  </si>
  <si>
    <t>- dodání směsi v požadované kvalitě 
- očištění podkladu 
- uložení směsi dle předepsaného technologického předpisu a zhutnění vrstvy v předepsané tloušťce 
- zřízení vrstvy bez rozlišení šířky, pokládání vrstvy po etapách, včetně pracovních spar a spojů 
- úpravu napojení, ukončení 
- úpravu dilatačních spar včetně předepsané výztuže 
- nezahrnuje postřiky, nátěry 
- nezahrnuje úpravu povrchu krytu</t>
  </si>
  <si>
    <t>56334</t>
  </si>
  <si>
    <t>VOZOVKOVÉ VRSTVY ZE ŠTĚRKODRTI TL. DO 200MM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</si>
  <si>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</si>
  <si>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582611</t>
  </si>
  <si>
    <t>KRYTY Z BETON DLAŽDIC SE ZÁMKEM ŠEDÝCH TL 60MM DO LOŽE Z KAM</t>
  </si>
  <si>
    <t>15,8=15,800 [A]</t>
  </si>
  <si>
    <t>- dodání dlažebního materiálu v požadované kvalitě, dodání materiálu pro předepsané  lože v tloušťce předepsané dokumentací a pro předepsanou výplň spar 
- očištění podkladu 
- uložení dlažby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</si>
  <si>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58261A</t>
  </si>
  <si>
    <t>KRYTY Z BETON DLAŽDIC SE ZÁMKEM BAREV RELIÉF TL 60MM DO LOŽE Z KAM</t>
  </si>
  <si>
    <t>1,8=1,800 [A]</t>
  </si>
  <si>
    <t>917211</t>
  </si>
  <si>
    <t>ZÁHONOVÉ OBRUBY Z BETONOVÝCH OBRUBNÍKŮ ŠÍŘ 50MM</t>
  </si>
  <si>
    <t>M</t>
  </si>
  <si>
    <t>4*1,5=6,000 [A]</t>
  </si>
  <si>
    <t>Položka zahrnuje: 
dodání a pokládku betonových obrubníků o rozměrech předepsaných zadávací dokumentací 
betonové lože i boční betonovou opěrku.</t>
  </si>
  <si>
    <t>917223</t>
  </si>
  <si>
    <t>SILNIČNÍ A CHODNÍKOVÉ OBRUBY Z BETONOVÝCH OBRUBNÍKŮ ŠÍŘ 100MM</t>
  </si>
  <si>
    <t>9,50=9,500 [A] 
100/250 mm</t>
  </si>
  <si>
    <t>917224</t>
  </si>
  <si>
    <t>SILNIČNÍ A CHODNÍKOVÉ OBRUBY Z BETONOVÝCH OBRUBNÍKŮ ŠÍŘ 150MM</t>
  </si>
  <si>
    <t>14,0=14,000 [A] 
150/250 mm</t>
  </si>
  <si>
    <t>919111</t>
  </si>
  <si>
    <t>ŘEZÁNÍ ASFALTOVÉHO KRYTU VOZOVEK TL DO 50MM</t>
  </si>
  <si>
    <t>14,6=14,600 [A]</t>
  </si>
  <si>
    <t>položka zahrnuje řezání vozovkové vrstvy v předepsané tloušťce, včetně spotřeby vody</t>
  </si>
  <si>
    <t>931323</t>
  </si>
  <si>
    <t>TĚSNĚNÍ DILATAČ SPAR ASF ZÁLIVKOU MODIFIK PRŮŘ DO 300MM2</t>
  </si>
  <si>
    <t>14,6=14,600 [A] 
řezaná spára vozovky</t>
  </si>
  <si>
    <t>položka zahrnuje dodávku a osazení předepsaného materiálu, očištění ploch spáry před úpravou, očištění okolí spáry po úpravě 
nezahrnuje těsnící profil</t>
  </si>
  <si>
    <t>966116</t>
  </si>
  <si>
    <t>BOURÁNÍ KONSTRUKCÍ Z BETON DÍLCŮ S ODVOZEM DO 12KM</t>
  </si>
  <si>
    <t>0,65=0,650 [A] 
(ACAD) 
chodník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</si>
  <si>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</si>
  <si>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966156</t>
  </si>
  <si>
    <t>BOURÁNÍ KONSTRUKCÍ Z PROST BETONU S ODVOZEM DO 12KM</t>
  </si>
  <si>
    <t>1,2=1,200 [A] 
(ACAD) 
schodiště</t>
  </si>
  <si>
    <t>SO 201.3</t>
  </si>
  <si>
    <t>most</t>
  </si>
  <si>
    <t>113771</t>
  </si>
  <si>
    <t>FRÉZOVÁNÍ DRÁŽKY PRŮŘEZU DO 100MM2 V BETONOVÉ VOZOVCE</t>
  </si>
  <si>
    <t>19,8=19,800 [A]</t>
  </si>
  <si>
    <t>Základy</t>
  </si>
  <si>
    <t>261113</t>
  </si>
  <si>
    <t>VRTY PRO KOTVENÍ A INJEKTÁŽ NA POVRCHU TŘ I D DO 25MM</t>
  </si>
  <si>
    <t>40*0,15=6,000 [A]</t>
  </si>
  <si>
    <t>položka zahrnuje: 
přemístění, montáž a demontáž vrtných souprav 
svislou dopravu zeminy z vrtu 
vodorovnou dopravu zeminy bez uložení na skládku 
případně nutné pažení dočasné (včetně odpažení) i trvalé</t>
  </si>
  <si>
    <t>Svislé konstrukce</t>
  </si>
  <si>
    <t>317325</t>
  </si>
  <si>
    <t>ŘÍMSY ZE ŽELEZOBETONU DO C30/37</t>
  </si>
  <si>
    <t>3,8=3,800 [A]</t>
  </si>
  <si>
    <t>položka zahrnuje: 
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</si>
  <si>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317365</t>
  </si>
  <si>
    <t>VÝZTUŽ ŘÍMS Z OCELI 10505, B500B</t>
  </si>
  <si>
    <t>0,46=0,460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</si>
  <si>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 
- povrchovou antikorozní úpravu výztuže, 
- separaci výztuže, 
- osazení měřících zařízení a úpravy pro ně, 
- osazení měřících skříní nebo míst pro měření bludných proudů.</t>
  </si>
  <si>
    <t>56112</t>
  </si>
  <si>
    <t>PODKLADNÍ BETON TL. DO 100MM</t>
  </si>
  <si>
    <t>56130</t>
  </si>
  <si>
    <t>VOZOVKOVÉ VRSTVY Z MEZEROVITÉHO BETONU</t>
  </si>
  <si>
    <t>0,8=0,800 [A]</t>
  </si>
  <si>
    <t>Úpravy povrchů, podlahy, výplně otvorů</t>
  </si>
  <si>
    <t>626111</t>
  </si>
  <si>
    <t>REPROFILACE PODHLEDŮ, SVISLÝCH PLOCH SANAČNÍ MALTOU JEDNOVRST TL 10MM</t>
  </si>
  <si>
    <t>23,6*2=47,200 [A]</t>
  </si>
  <si>
    <t>položka zahrnuje: 
dodávku veškerého materiálu potřebného pro předepsanou úpravu v předepsané kvalitě 
nutné vyspravení podkladu, případně zatření spar zdiva 
položení vrstvy v předepsané tloušťce 
potřebná lešení a podpěrné konstrukce</t>
  </si>
  <si>
    <t>626211</t>
  </si>
  <si>
    <t>REPROFILACE VODOROVNÝCH PLOCH SHORA SANAČNÍ MALTOU JEDNOVRST TL 10MM</t>
  </si>
  <si>
    <t>2*10,1+9,1=29,300 [A]</t>
  </si>
  <si>
    <t>Přidružená stavební výroba</t>
  </si>
  <si>
    <t>711415</t>
  </si>
  <si>
    <t>IZOLACE MOSTOVEK CELOPLOŠ POLYMERNÍ</t>
  </si>
  <si>
    <t>26,2=26,200 [A]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</si>
  <si>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litý asfalt, asfaltový beton 
v této položce se vykáže i izolace rámových konstrukcí (mosty, propusty, kolektory)</t>
  </si>
  <si>
    <t>931183</t>
  </si>
  <si>
    <t>VÝPLŇ DILATAČNÍCH SPAR Z POLYSTYRENU TL 30MM</t>
  </si>
  <si>
    <t>0,4=0,400 [A]</t>
  </si>
  <si>
    <t>položka zahrnuje dodávku a osazení předepsaného materiálu, očištění ploch spáry před úpravou, očištění okolí spáry po úpravě</t>
  </si>
  <si>
    <t>93121</t>
  </si>
  <si>
    <t>VÝPLŇ DILATAČNÍCH SPAR Z ASFALTOVÝCH PÁSŮ</t>
  </si>
  <si>
    <t>2,8=2,800 [A] 
separace dil. závěrů pod římsou</t>
  </si>
  <si>
    <t>931387</t>
  </si>
  <si>
    <t>TĚSNĚNÍ DILATAČ SPAR SILIKON TMELEM PRŮŘ PŘES 800MM2</t>
  </si>
  <si>
    <t>2,8=2,800 [A]</t>
  </si>
  <si>
    <t>93650</t>
  </si>
  <si>
    <t>DROBNÉ DOPLŇK KONSTR KOVOVÉ</t>
  </si>
  <si>
    <t>KG</t>
  </si>
  <si>
    <t>40*5=200,000 [A] 
kotvy říms</t>
  </si>
  <si>
    <t>- dílenská dokumentace, včetně technologického předpisu spojování, 
- dodání  materiálu  v požadované kvalitě a výroba konstrukce i dílenská (včetně  pomůcek,  přípravků a prostředků pro výrobu) bez ohledu na náročnost a její hmotnost, dílenská montáž, 
- dodání spojovacího materiálu, 
- zřízení  montážních  a  dilatačních  spojů,  spar, včetně potřebných úprav, vložek, opracování, očištění a ošetření, 
- podpěr. konstr. a lešení všech druhů pro montáž konstrukcí i doplňkových, včetně požadovaných otvorů, ochranných a bezpečnostních opatření a základů pro tyto konstrukce a lešení, 
- jakákoliv doprava a manipulace dílců  a  montážních  sestav,  včetně  dopravy konstrukce z výrobny na stavbu, 
- montáž konstrukce na staveništi, včetně montážních prostředků a pomůcek a zednických výpomocí, 
- montážní dokumentace včetně technologického předpisu montáže, 
- výplň, těsnění a tmelení spar a spojů, 
- čištění konstrukce a odstranění všech vrubů (vrypy, otlačeniny a pod.), 
- veškeré druhy opracování povrchů, včetně úprav pod nátěry a pod izolaci, 
- veškeré druhy dílenských základů a základních nátěrů a povlaků, 
- všechny druhy ocelového kotvení, 
- dílenskou přejímku a montážní prohlídku, včetně požadovaných dokladů, 
- zřízení kotevních otvorů nebo jam, nejsou-li částí jiné konstrukce, jejich úpravy, očištění a ošetření, 
- osazení kotvení nebo přímo částí konstrukce do podpůrné konstrukce nebo do zeminy, 
- výplň kotevních otvorů  (příp.  podlití  patních  desek)  maltou,  betonem  nebo  jinou speciální hmotou, vyplnění jam zeminou, 
- ošetření kotevní oblasti proti vzniku trhlin, vlivu povětrnosti a pod., 
- osazení nivelačních značek, včetně jejich zaměření, označení znakem výrobce a vyznačení letopočtu. 
Dokumentace pro zadání stavby může dále předepsat že cena položky ještě obsahuje například: 
- veškeré druhy protikorozní ochrany a nátěry konstrukcí, 
- žárové zinkování ponorem nebo žárové stříkání (metalizace) kovem, 
- zvláštní spojovací prostředky, rozebíratelnost konstrukce, 
- osazení měřících zařízení a úpravy pro ně 
- ochranná opatření před účinky bludných proudů 
- ochranu před přepětím.</t>
  </si>
  <si>
    <t>93827</t>
  </si>
  <si>
    <t>BROUŠENÍ KRYTU BETONOVÝCH VOZOVEK</t>
  </si>
  <si>
    <t>24,4=24,400 [A] 
tl. do 10 mm</t>
  </si>
  <si>
    <t>položka zahrnuje očištění předepsaným způsobem včetně odklizení vzniklého odpadu</t>
  </si>
  <si>
    <t>938544</t>
  </si>
  <si>
    <t>OČIŠTĚNÍ BETON KONSTR OTRYSKÁNÍM TLAK VODOU PŘES 1000 BARŮ</t>
  </si>
  <si>
    <t>2*10,1+9,1+23,6*2=76,500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</si>
</sst>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</f>
      </c>
      <c>
        <f>0+O10+O14+O18+O22+O26+O30</f>
      </c>
    </row>
    <row r="10" spans="1:16" ht="12.75">
      <c r="A10" s="18" t="s">
        <v>38</v>
      </c>
      <c s="23" t="s">
        <v>22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44</v>
      </c>
    </row>
    <row r="12" spans="1:5" ht="12.75">
      <c r="A12" s="30" t="s">
        <v>45</v>
      </c>
      <c r="E12" s="31" t="s">
        <v>44</v>
      </c>
    </row>
    <row r="13" spans="1:5" ht="12.75">
      <c r="A13" t="s">
        <v>46</v>
      </c>
      <c r="E13" s="29" t="s">
        <v>44</v>
      </c>
    </row>
    <row r="14" spans="1:16" ht="25.5">
      <c r="A14" s="18" t="s">
        <v>38</v>
      </c>
      <c s="23" t="s">
        <v>16</v>
      </c>
      <c s="23" t="s">
        <v>47</v>
      </c>
      <c s="18" t="s">
        <v>40</v>
      </c>
      <c s="24" t="s">
        <v>48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44</v>
      </c>
    </row>
    <row r="16" spans="1:5" ht="12.75">
      <c r="A16" s="30" t="s">
        <v>45</v>
      </c>
      <c r="E16" s="31" t="s">
        <v>44</v>
      </c>
    </row>
    <row r="17" spans="1:5" ht="12.75">
      <c r="A17" t="s">
        <v>46</v>
      </c>
      <c r="E17" s="29" t="s">
        <v>44</v>
      </c>
    </row>
    <row r="18" spans="1:16" ht="25.5">
      <c r="A18" s="18" t="s">
        <v>38</v>
      </c>
      <c s="23" t="s">
        <v>15</v>
      </c>
      <c s="23" t="s">
        <v>49</v>
      </c>
      <c s="18" t="s">
        <v>40</v>
      </c>
      <c s="24" t="s">
        <v>50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44</v>
      </c>
    </row>
    <row r="20" spans="1:5" ht="12.75">
      <c r="A20" s="30" t="s">
        <v>45</v>
      </c>
      <c r="E20" s="31" t="s">
        <v>44</v>
      </c>
    </row>
    <row r="21" spans="1:5" ht="12.75">
      <c r="A21" t="s">
        <v>46</v>
      </c>
      <c r="E21" s="29" t="s">
        <v>44</v>
      </c>
    </row>
    <row r="22" spans="1:16" ht="25.5">
      <c r="A22" s="18" t="s">
        <v>38</v>
      </c>
      <c s="23" t="s">
        <v>26</v>
      </c>
      <c s="23" t="s">
        <v>51</v>
      </c>
      <c s="18" t="s">
        <v>40</v>
      </c>
      <c s="24" t="s">
        <v>52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53</v>
      </c>
    </row>
    <row r="24" spans="1:5" ht="12.75">
      <c r="A24" s="30" t="s">
        <v>45</v>
      </c>
      <c r="E24" s="31" t="s">
        <v>44</v>
      </c>
    </row>
    <row r="25" spans="1:5" ht="12.75">
      <c r="A25" t="s">
        <v>46</v>
      </c>
      <c r="E25" s="29" t="s">
        <v>44</v>
      </c>
    </row>
    <row r="26" spans="1:16" ht="12.75">
      <c r="A26" s="18" t="s">
        <v>38</v>
      </c>
      <c s="23" t="s">
        <v>28</v>
      </c>
      <c s="23" t="s">
        <v>54</v>
      </c>
      <c s="18" t="s">
        <v>40</v>
      </c>
      <c s="24" t="s">
        <v>55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44</v>
      </c>
    </row>
    <row r="28" spans="1:5" ht="12.75">
      <c r="A28" s="30" t="s">
        <v>45</v>
      </c>
      <c r="E28" s="31" t="s">
        <v>44</v>
      </c>
    </row>
    <row r="29" spans="1:5" ht="12.75">
      <c r="A29" t="s">
        <v>46</v>
      </c>
      <c r="E29" s="29" t="s">
        <v>44</v>
      </c>
    </row>
    <row r="30" spans="1:16" ht="25.5">
      <c r="A30" s="18" t="s">
        <v>38</v>
      </c>
      <c s="23" t="s">
        <v>30</v>
      </c>
      <c s="23" t="s">
        <v>56</v>
      </c>
      <c s="18" t="s">
        <v>40</v>
      </c>
      <c s="24" t="s">
        <v>57</v>
      </c>
      <c s="25" t="s">
        <v>42</v>
      </c>
      <c s="26">
        <v>1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44</v>
      </c>
    </row>
    <row r="32" spans="1:5" ht="12.75">
      <c r="A32" s="30" t="s">
        <v>45</v>
      </c>
      <c r="E32" s="31" t="s">
        <v>44</v>
      </c>
    </row>
    <row r="33" spans="1:5" ht="12.75">
      <c r="A33" t="s">
        <v>46</v>
      </c>
      <c r="E33" s="29" t="s">
        <v>44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58</v>
      </c>
      <c s="32">
        <f>0+I8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58</v>
      </c>
      <c s="5"/>
      <c s="14" t="s">
        <v>59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33</v>
      </c>
      <c s="19"/>
      <c s="21" t="s">
        <v>60</v>
      </c>
      <c s="19"/>
      <c s="19"/>
      <c s="19"/>
      <c s="22">
        <f>0+Q8</f>
      </c>
      <c r="O8">
        <f>0+R8</f>
      </c>
      <c r="Q8">
        <f>0+I9+I13+I17+I21+I25+I29+I33+I37+I41+I45+I49+I53+I57+I61+I65+I69+I73+I77+I81+I85+I89+I93+I97+I101+I105+I109+I113</f>
      </c>
      <c>
        <f>0+O9+O13+O17+O21+O25+O29+O33+O37+O41+O45+O49+O53+O57+O61+O65+O69+O73+O77+O81+O85+O89+O93+O97+O101+O105+O109+O113</f>
      </c>
    </row>
    <row r="9" spans="1:16" ht="25.5">
      <c r="A9" s="18" t="s">
        <v>38</v>
      </c>
      <c s="23" t="s">
        <v>22</v>
      </c>
      <c s="23" t="s">
        <v>61</v>
      </c>
      <c s="18" t="s">
        <v>44</v>
      </c>
      <c s="24" t="s">
        <v>62</v>
      </c>
      <c s="25" t="s">
        <v>63</v>
      </c>
      <c s="26">
        <v>4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44</v>
      </c>
    </row>
    <row r="11" spans="1:5" ht="25.5">
      <c r="A11" s="30" t="s">
        <v>45</v>
      </c>
      <c r="E11" s="31" t="s">
        <v>64</v>
      </c>
    </row>
    <row r="12" spans="1:5" ht="25.5">
      <c r="A12" t="s">
        <v>46</v>
      </c>
      <c r="E12" s="29" t="s">
        <v>65</v>
      </c>
    </row>
    <row r="13" spans="1:16" ht="25.5">
      <c r="A13" s="18" t="s">
        <v>38</v>
      </c>
      <c s="23" t="s">
        <v>16</v>
      </c>
      <c s="23" t="s">
        <v>66</v>
      </c>
      <c s="18" t="s">
        <v>44</v>
      </c>
      <c s="24" t="s">
        <v>67</v>
      </c>
      <c s="25" t="s">
        <v>63</v>
      </c>
      <c s="26">
        <v>6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44</v>
      </c>
    </row>
    <row r="15" spans="1:5" ht="25.5">
      <c r="A15" s="30" t="s">
        <v>45</v>
      </c>
      <c r="E15" s="31" t="s">
        <v>68</v>
      </c>
    </row>
    <row r="16" spans="1:5" ht="63.75">
      <c r="A16" t="s">
        <v>46</v>
      </c>
      <c r="E16" s="29" t="s">
        <v>69</v>
      </c>
    </row>
    <row r="17" spans="1:16" ht="25.5">
      <c r="A17" s="18" t="s">
        <v>38</v>
      </c>
      <c s="23" t="s">
        <v>15</v>
      </c>
      <c s="23" t="s">
        <v>70</v>
      </c>
      <c s="18" t="s">
        <v>44</v>
      </c>
      <c s="24" t="s">
        <v>71</v>
      </c>
      <c s="25" t="s">
        <v>63</v>
      </c>
      <c s="26">
        <v>6</v>
      </c>
      <c s="27">
        <v>0</v>
      </c>
      <c s="27">
        <f>ROUND(ROUND(H17,2)*ROUND(G17,3),2)</f>
      </c>
      <c r="O17">
        <f>(I17*21)/100</f>
      </c>
      <c t="s">
        <v>16</v>
      </c>
    </row>
    <row r="18" spans="1:5" ht="12.75">
      <c r="A18" s="28" t="s">
        <v>43</v>
      </c>
      <c r="E18" s="29" t="s">
        <v>44</v>
      </c>
    </row>
    <row r="19" spans="1:5" ht="25.5">
      <c r="A19" s="30" t="s">
        <v>45</v>
      </c>
      <c r="E19" s="31" t="s">
        <v>68</v>
      </c>
    </row>
    <row r="20" spans="1:5" ht="25.5">
      <c r="A20" t="s">
        <v>46</v>
      </c>
      <c r="E20" s="29" t="s">
        <v>72</v>
      </c>
    </row>
    <row r="21" spans="1:16" ht="12.75">
      <c r="A21" s="18" t="s">
        <v>38</v>
      </c>
      <c s="23" t="s">
        <v>26</v>
      </c>
      <c s="23" t="s">
        <v>73</v>
      </c>
      <c s="18" t="s">
        <v>44</v>
      </c>
      <c s="24" t="s">
        <v>74</v>
      </c>
      <c s="25" t="s">
        <v>75</v>
      </c>
      <c s="26">
        <v>360</v>
      </c>
      <c s="27">
        <v>0</v>
      </c>
      <c s="27">
        <f>ROUND(ROUND(H21,2)*ROUND(G21,3),2)</f>
      </c>
      <c r="O21">
        <f>(I21*21)/100</f>
      </c>
      <c t="s">
        <v>16</v>
      </c>
    </row>
    <row r="22" spans="1:5" ht="12.75">
      <c r="A22" s="28" t="s">
        <v>43</v>
      </c>
      <c r="E22" s="29" t="s">
        <v>44</v>
      </c>
    </row>
    <row r="23" spans="1:5" ht="12.75">
      <c r="A23" s="30" t="s">
        <v>45</v>
      </c>
      <c r="E23" s="31" t="s">
        <v>76</v>
      </c>
    </row>
    <row r="24" spans="1:5" ht="25.5">
      <c r="A24" t="s">
        <v>46</v>
      </c>
      <c r="E24" s="29" t="s">
        <v>77</v>
      </c>
    </row>
    <row r="25" spans="1:16" ht="25.5">
      <c r="A25" s="18" t="s">
        <v>38</v>
      </c>
      <c s="23" t="s">
        <v>28</v>
      </c>
      <c s="23" t="s">
        <v>78</v>
      </c>
      <c s="18" t="s">
        <v>44</v>
      </c>
      <c s="24" t="s">
        <v>79</v>
      </c>
      <c s="25" t="s">
        <v>63</v>
      </c>
      <c s="26">
        <v>6</v>
      </c>
      <c s="27">
        <v>0</v>
      </c>
      <c s="27">
        <f>ROUND(ROUND(H25,2)*ROUND(G25,3),2)</f>
      </c>
      <c r="O25">
        <f>(I25*21)/100</f>
      </c>
      <c t="s">
        <v>16</v>
      </c>
    </row>
    <row r="26" spans="1:5" ht="12.75">
      <c r="A26" s="28" t="s">
        <v>43</v>
      </c>
      <c r="E26" s="29" t="s">
        <v>44</v>
      </c>
    </row>
    <row r="27" spans="1:5" ht="25.5">
      <c r="A27" s="30" t="s">
        <v>45</v>
      </c>
      <c r="E27" s="31" t="s">
        <v>80</v>
      </c>
    </row>
    <row r="28" spans="1:5" ht="63.75">
      <c r="A28" t="s">
        <v>46</v>
      </c>
      <c r="E28" s="29" t="s">
        <v>69</v>
      </c>
    </row>
    <row r="29" spans="1:16" ht="12.75">
      <c r="A29" s="18" t="s">
        <v>38</v>
      </c>
      <c s="23" t="s">
        <v>30</v>
      </c>
      <c s="23" t="s">
        <v>81</v>
      </c>
      <c s="18" t="s">
        <v>44</v>
      </c>
      <c s="24" t="s">
        <v>82</v>
      </c>
      <c s="25" t="s">
        <v>63</v>
      </c>
      <c s="26">
        <v>6</v>
      </c>
      <c s="27">
        <v>0</v>
      </c>
      <c s="27">
        <f>ROUND(ROUND(H29,2)*ROUND(G29,3),2)</f>
      </c>
      <c r="O29">
        <f>(I29*21)/100</f>
      </c>
      <c t="s">
        <v>16</v>
      </c>
    </row>
    <row r="30" spans="1:5" ht="12.75">
      <c r="A30" s="28" t="s">
        <v>43</v>
      </c>
      <c r="E30" s="29" t="s">
        <v>44</v>
      </c>
    </row>
    <row r="31" spans="1:5" ht="25.5">
      <c r="A31" s="30" t="s">
        <v>45</v>
      </c>
      <c r="E31" s="31" t="s">
        <v>83</v>
      </c>
    </row>
    <row r="32" spans="1:5" ht="25.5">
      <c r="A32" t="s">
        <v>46</v>
      </c>
      <c r="E32" s="29" t="s">
        <v>72</v>
      </c>
    </row>
    <row r="33" spans="1:16" ht="12.75">
      <c r="A33" s="18" t="s">
        <v>38</v>
      </c>
      <c s="23" t="s">
        <v>84</v>
      </c>
      <c s="23" t="s">
        <v>85</v>
      </c>
      <c s="18" t="s">
        <v>44</v>
      </c>
      <c s="24" t="s">
        <v>86</v>
      </c>
      <c s="25" t="s">
        <v>75</v>
      </c>
      <c s="26">
        <v>360</v>
      </c>
      <c s="27">
        <v>0</v>
      </c>
      <c s="27">
        <f>ROUND(ROUND(H33,2)*ROUND(G33,3),2)</f>
      </c>
      <c r="O33">
        <f>(I33*21)/100</f>
      </c>
      <c t="s">
        <v>16</v>
      </c>
    </row>
    <row r="34" spans="1:5" ht="12.75">
      <c r="A34" s="28" t="s">
        <v>43</v>
      </c>
      <c r="E34" s="29" t="s">
        <v>44</v>
      </c>
    </row>
    <row r="35" spans="1:5" ht="25.5">
      <c r="A35" s="30" t="s">
        <v>45</v>
      </c>
      <c r="E35" s="31" t="s">
        <v>87</v>
      </c>
    </row>
    <row r="36" spans="1:5" ht="25.5">
      <c r="A36" t="s">
        <v>46</v>
      </c>
      <c r="E36" s="29" t="s">
        <v>77</v>
      </c>
    </row>
    <row r="37" spans="1:16" ht="25.5">
      <c r="A37" s="18" t="s">
        <v>38</v>
      </c>
      <c s="23" t="s">
        <v>88</v>
      </c>
      <c s="23" t="s">
        <v>89</v>
      </c>
      <c s="18" t="s">
        <v>44</v>
      </c>
      <c s="24" t="s">
        <v>90</v>
      </c>
      <c s="25" t="s">
        <v>63</v>
      </c>
      <c s="26">
        <v>2</v>
      </c>
      <c s="27">
        <v>0</v>
      </c>
      <c s="27">
        <f>ROUND(ROUND(H37,2)*ROUND(G37,3),2)</f>
      </c>
      <c r="O37">
        <f>(I37*21)/100</f>
      </c>
      <c t="s">
        <v>16</v>
      </c>
    </row>
    <row r="38" spans="1:5" ht="12.75">
      <c r="A38" s="28" t="s">
        <v>43</v>
      </c>
      <c r="E38" s="29" t="s">
        <v>44</v>
      </c>
    </row>
    <row r="39" spans="1:5" ht="25.5">
      <c r="A39" s="30" t="s">
        <v>45</v>
      </c>
      <c r="E39" s="31" t="s">
        <v>91</v>
      </c>
    </row>
    <row r="40" spans="1:5" ht="25.5">
      <c r="A40" t="s">
        <v>46</v>
      </c>
      <c r="E40" s="29" t="s">
        <v>92</v>
      </c>
    </row>
    <row r="41" spans="1:16" ht="12.75">
      <c r="A41" s="18" t="s">
        <v>38</v>
      </c>
      <c s="23" t="s">
        <v>33</v>
      </c>
      <c s="23" t="s">
        <v>93</v>
      </c>
      <c s="18" t="s">
        <v>44</v>
      </c>
      <c s="24" t="s">
        <v>94</v>
      </c>
      <c s="25" t="s">
        <v>63</v>
      </c>
      <c s="26">
        <v>8</v>
      </c>
      <c s="27">
        <v>0</v>
      </c>
      <c s="27">
        <f>ROUND(ROUND(H41,2)*ROUND(G41,3),2)</f>
      </c>
      <c r="O41">
        <f>(I41*21)/100</f>
      </c>
      <c t="s">
        <v>16</v>
      </c>
    </row>
    <row r="42" spans="1:5" ht="12.75">
      <c r="A42" s="28" t="s">
        <v>43</v>
      </c>
      <c r="E42" s="29" t="s">
        <v>44</v>
      </c>
    </row>
    <row r="43" spans="1:5" ht="12.75">
      <c r="A43" s="30" t="s">
        <v>45</v>
      </c>
      <c r="E43" s="31" t="s">
        <v>95</v>
      </c>
    </row>
    <row r="44" spans="1:5" ht="63.75">
      <c r="A44" t="s">
        <v>46</v>
      </c>
      <c r="E44" s="29" t="s">
        <v>96</v>
      </c>
    </row>
    <row r="45" spans="1:16" ht="12.75">
      <c r="A45" s="18" t="s">
        <v>38</v>
      </c>
      <c s="23" t="s">
        <v>35</v>
      </c>
      <c s="23" t="s">
        <v>97</v>
      </c>
      <c s="18" t="s">
        <v>44</v>
      </c>
      <c s="24" t="s">
        <v>98</v>
      </c>
      <c s="25" t="s">
        <v>63</v>
      </c>
      <c s="26">
        <v>8</v>
      </c>
      <c s="27">
        <v>0</v>
      </c>
      <c s="27">
        <f>ROUND(ROUND(H45,2)*ROUND(G45,3),2)</f>
      </c>
      <c r="O45">
        <f>(I45*21)/100</f>
      </c>
      <c t="s">
        <v>16</v>
      </c>
    </row>
    <row r="46" spans="1:5" ht="12.75">
      <c r="A46" s="28" t="s">
        <v>43</v>
      </c>
      <c r="E46" s="29" t="s">
        <v>44</v>
      </c>
    </row>
    <row r="47" spans="1:5" ht="12.75">
      <c r="A47" s="30" t="s">
        <v>45</v>
      </c>
      <c r="E47" s="31" t="s">
        <v>95</v>
      </c>
    </row>
    <row r="48" spans="1:5" ht="25.5">
      <c r="A48" t="s">
        <v>46</v>
      </c>
      <c r="E48" s="29" t="s">
        <v>72</v>
      </c>
    </row>
    <row r="49" spans="1:16" ht="12.75">
      <c r="A49" s="18" t="s">
        <v>38</v>
      </c>
      <c s="23" t="s">
        <v>99</v>
      </c>
      <c s="23" t="s">
        <v>100</v>
      </c>
      <c s="18" t="s">
        <v>44</v>
      </c>
      <c s="24" t="s">
        <v>101</v>
      </c>
      <c s="25" t="s">
        <v>75</v>
      </c>
      <c s="26">
        <v>480</v>
      </c>
      <c s="27">
        <v>0</v>
      </c>
      <c s="27">
        <f>ROUND(ROUND(H49,2)*ROUND(G49,3),2)</f>
      </c>
      <c r="O49">
        <f>(I49*21)/100</f>
      </c>
      <c t="s">
        <v>16</v>
      </c>
    </row>
    <row r="50" spans="1:5" ht="12.75">
      <c r="A50" s="28" t="s">
        <v>43</v>
      </c>
      <c r="E50" s="29" t="s">
        <v>44</v>
      </c>
    </row>
    <row r="51" spans="1:5" ht="12.75">
      <c r="A51" s="30" t="s">
        <v>45</v>
      </c>
      <c r="E51" s="31" t="s">
        <v>102</v>
      </c>
    </row>
    <row r="52" spans="1:5" ht="25.5">
      <c r="A52" t="s">
        <v>46</v>
      </c>
      <c r="E52" s="29" t="s">
        <v>103</v>
      </c>
    </row>
    <row r="53" spans="1:16" ht="25.5">
      <c r="A53" s="18" t="s">
        <v>38</v>
      </c>
      <c s="23" t="s">
        <v>104</v>
      </c>
      <c s="23" t="s">
        <v>105</v>
      </c>
      <c s="18" t="s">
        <v>44</v>
      </c>
      <c s="24" t="s">
        <v>106</v>
      </c>
      <c s="25" t="s">
        <v>107</v>
      </c>
      <c s="26">
        <v>18.5</v>
      </c>
      <c s="27">
        <v>0</v>
      </c>
      <c s="27">
        <f>ROUND(ROUND(H53,2)*ROUND(G53,3),2)</f>
      </c>
      <c r="O53">
        <f>(I53*21)/100</f>
      </c>
      <c t="s">
        <v>16</v>
      </c>
    </row>
    <row r="54" spans="1:5" ht="12.75">
      <c r="A54" s="28" t="s">
        <v>43</v>
      </c>
      <c r="E54" s="29" t="s">
        <v>44</v>
      </c>
    </row>
    <row r="55" spans="1:5" ht="12.75">
      <c r="A55" s="30" t="s">
        <v>45</v>
      </c>
      <c r="E55" s="31" t="s">
        <v>108</v>
      </c>
    </row>
    <row r="56" spans="1:5" ht="38.25">
      <c r="A56" t="s">
        <v>46</v>
      </c>
      <c r="E56" s="29" t="s">
        <v>109</v>
      </c>
    </row>
    <row r="57" spans="1:16" ht="12.75">
      <c r="A57" s="18" t="s">
        <v>38</v>
      </c>
      <c s="23" t="s">
        <v>110</v>
      </c>
      <c s="23" t="s">
        <v>111</v>
      </c>
      <c s="18" t="s">
        <v>44</v>
      </c>
      <c s="24" t="s">
        <v>112</v>
      </c>
      <c s="25" t="s">
        <v>63</v>
      </c>
      <c s="26">
        <v>2</v>
      </c>
      <c s="27">
        <v>0</v>
      </c>
      <c s="27">
        <f>ROUND(ROUND(H57,2)*ROUND(G57,3),2)</f>
      </c>
      <c r="O57">
        <f>(I57*21)/100</f>
      </c>
      <c t="s">
        <v>16</v>
      </c>
    </row>
    <row r="58" spans="1:5" ht="12.75">
      <c r="A58" s="28" t="s">
        <v>43</v>
      </c>
      <c r="E58" s="29" t="s">
        <v>44</v>
      </c>
    </row>
    <row r="59" spans="1:5" ht="25.5">
      <c r="A59" s="30" t="s">
        <v>45</v>
      </c>
      <c r="E59" s="31" t="s">
        <v>113</v>
      </c>
    </row>
    <row r="60" spans="1:5" ht="76.5">
      <c r="A60" t="s">
        <v>46</v>
      </c>
      <c r="E60" s="29" t="s">
        <v>114</v>
      </c>
    </row>
    <row r="61" spans="1:16" ht="12.75">
      <c r="A61" s="18" t="s">
        <v>38</v>
      </c>
      <c s="23" t="s">
        <v>115</v>
      </c>
      <c s="23" t="s">
        <v>116</v>
      </c>
      <c s="18" t="s">
        <v>44</v>
      </c>
      <c s="24" t="s">
        <v>117</v>
      </c>
      <c s="25" t="s">
        <v>63</v>
      </c>
      <c s="26">
        <v>2</v>
      </c>
      <c s="27">
        <v>0</v>
      </c>
      <c s="27">
        <f>ROUND(ROUND(H61,2)*ROUND(G61,3),2)</f>
      </c>
      <c r="O61">
        <f>(I61*21)/100</f>
      </c>
      <c t="s">
        <v>16</v>
      </c>
    </row>
    <row r="62" spans="1:5" ht="12.75">
      <c r="A62" s="28" t="s">
        <v>43</v>
      </c>
      <c r="E62" s="29" t="s">
        <v>44</v>
      </c>
    </row>
    <row r="63" spans="1:5" ht="25.5">
      <c r="A63" s="30" t="s">
        <v>45</v>
      </c>
      <c r="E63" s="31" t="s">
        <v>113</v>
      </c>
    </row>
    <row r="64" spans="1:5" ht="25.5">
      <c r="A64" t="s">
        <v>46</v>
      </c>
      <c r="E64" s="29" t="s">
        <v>118</v>
      </c>
    </row>
    <row r="65" spans="1:16" ht="12.75">
      <c r="A65" s="18" t="s">
        <v>38</v>
      </c>
      <c s="23" t="s">
        <v>119</v>
      </c>
      <c s="23" t="s">
        <v>120</v>
      </c>
      <c s="18" t="s">
        <v>44</v>
      </c>
      <c s="24" t="s">
        <v>121</v>
      </c>
      <c s="25" t="s">
        <v>75</v>
      </c>
      <c s="26">
        <v>120</v>
      </c>
      <c s="27">
        <v>0</v>
      </c>
      <c s="27">
        <f>ROUND(ROUND(H65,2)*ROUND(G65,3),2)</f>
      </c>
      <c r="O65">
        <f>(I65*21)/100</f>
      </c>
      <c t="s">
        <v>16</v>
      </c>
    </row>
    <row r="66" spans="1:5" ht="12.75">
      <c r="A66" s="28" t="s">
        <v>43</v>
      </c>
      <c r="E66" s="29" t="s">
        <v>44</v>
      </c>
    </row>
    <row r="67" spans="1:5" ht="25.5">
      <c r="A67" s="30" t="s">
        <v>45</v>
      </c>
      <c r="E67" s="31" t="s">
        <v>122</v>
      </c>
    </row>
    <row r="68" spans="1:5" ht="25.5">
      <c r="A68" t="s">
        <v>46</v>
      </c>
      <c r="E68" s="29" t="s">
        <v>123</v>
      </c>
    </row>
    <row r="69" spans="1:16" ht="12.75">
      <c r="A69" s="18" t="s">
        <v>38</v>
      </c>
      <c s="23" t="s">
        <v>124</v>
      </c>
      <c s="23" t="s">
        <v>125</v>
      </c>
      <c s="18" t="s">
        <v>44</v>
      </c>
      <c s="24" t="s">
        <v>126</v>
      </c>
      <c s="25" t="s">
        <v>63</v>
      </c>
      <c s="26">
        <v>2</v>
      </c>
      <c s="27">
        <v>0</v>
      </c>
      <c s="27">
        <f>ROUND(ROUND(H69,2)*ROUND(G69,3),2)</f>
      </c>
      <c r="O69">
        <f>(I69*21)/100</f>
      </c>
      <c t="s">
        <v>16</v>
      </c>
    </row>
    <row r="70" spans="1:5" ht="12.75">
      <c r="A70" s="28" t="s">
        <v>43</v>
      </c>
      <c r="E70" s="29" t="s">
        <v>44</v>
      </c>
    </row>
    <row r="71" spans="1:5" ht="12.75">
      <c r="A71" s="30" t="s">
        <v>45</v>
      </c>
      <c r="E71" s="31" t="s">
        <v>127</v>
      </c>
    </row>
    <row r="72" spans="1:5" ht="63.75">
      <c r="A72" t="s">
        <v>46</v>
      </c>
      <c r="E72" s="29" t="s">
        <v>128</v>
      </c>
    </row>
    <row r="73" spans="1:16" ht="12.75">
      <c r="A73" s="18" t="s">
        <v>38</v>
      </c>
      <c s="23" t="s">
        <v>129</v>
      </c>
      <c s="23" t="s">
        <v>130</v>
      </c>
      <c s="18" t="s">
        <v>44</v>
      </c>
      <c s="24" t="s">
        <v>131</v>
      </c>
      <c s="25" t="s">
        <v>63</v>
      </c>
      <c s="26">
        <v>2</v>
      </c>
      <c s="27">
        <v>0</v>
      </c>
      <c s="27">
        <f>ROUND(ROUND(H73,2)*ROUND(G73,3),2)</f>
      </c>
      <c r="O73">
        <f>(I73*21)/100</f>
      </c>
      <c t="s">
        <v>16</v>
      </c>
    </row>
    <row r="74" spans="1:5" ht="12.75">
      <c r="A74" s="28" t="s">
        <v>43</v>
      </c>
      <c r="E74" s="29" t="s">
        <v>44</v>
      </c>
    </row>
    <row r="75" spans="1:5" ht="12.75">
      <c r="A75" s="30" t="s">
        <v>45</v>
      </c>
      <c r="E75" s="31" t="s">
        <v>127</v>
      </c>
    </row>
    <row r="76" spans="1:5" ht="25.5">
      <c r="A76" t="s">
        <v>46</v>
      </c>
      <c r="E76" s="29" t="s">
        <v>118</v>
      </c>
    </row>
    <row r="77" spans="1:16" ht="12.75">
      <c r="A77" s="18" t="s">
        <v>38</v>
      </c>
      <c s="23" t="s">
        <v>132</v>
      </c>
      <c s="23" t="s">
        <v>133</v>
      </c>
      <c s="18" t="s">
        <v>44</v>
      </c>
      <c s="24" t="s">
        <v>134</v>
      </c>
      <c s="25" t="s">
        <v>75</v>
      </c>
      <c s="26">
        <v>120</v>
      </c>
      <c s="27">
        <v>0</v>
      </c>
      <c s="27">
        <f>ROUND(ROUND(H77,2)*ROUND(G77,3),2)</f>
      </c>
      <c r="O77">
        <f>(I77*21)/100</f>
      </c>
      <c t="s">
        <v>16</v>
      </c>
    </row>
    <row r="78" spans="1:5" ht="12.75">
      <c r="A78" s="28" t="s">
        <v>43</v>
      </c>
      <c r="E78" s="29" t="s">
        <v>44</v>
      </c>
    </row>
    <row r="79" spans="1:5" ht="12.75">
      <c r="A79" s="30" t="s">
        <v>45</v>
      </c>
      <c r="E79" s="31" t="s">
        <v>135</v>
      </c>
    </row>
    <row r="80" spans="1:5" ht="25.5">
      <c r="A80" t="s">
        <v>46</v>
      </c>
      <c r="E80" s="29" t="s">
        <v>123</v>
      </c>
    </row>
    <row r="81" spans="1:16" ht="12.75">
      <c r="A81" s="18" t="s">
        <v>38</v>
      </c>
      <c s="23" t="s">
        <v>136</v>
      </c>
      <c s="23" t="s">
        <v>137</v>
      </c>
      <c s="18" t="s">
        <v>44</v>
      </c>
      <c s="24" t="s">
        <v>138</v>
      </c>
      <c s="25" t="s">
        <v>63</v>
      </c>
      <c s="26">
        <v>6</v>
      </c>
      <c s="27">
        <v>0</v>
      </c>
      <c s="27">
        <f>ROUND(ROUND(H81,2)*ROUND(G81,3),2)</f>
      </c>
      <c r="O81">
        <f>(I81*21)/100</f>
      </c>
      <c t="s">
        <v>16</v>
      </c>
    </row>
    <row r="82" spans="1:5" ht="12.75">
      <c r="A82" s="28" t="s">
        <v>43</v>
      </c>
      <c r="E82" s="29" t="s">
        <v>44</v>
      </c>
    </row>
    <row r="83" spans="1:5" ht="12.75">
      <c r="A83" s="30" t="s">
        <v>45</v>
      </c>
      <c r="E83" s="31" t="s">
        <v>139</v>
      </c>
    </row>
    <row r="84" spans="1:5" ht="63.75">
      <c r="A84" t="s">
        <v>46</v>
      </c>
      <c r="E84" s="29" t="s">
        <v>128</v>
      </c>
    </row>
    <row r="85" spans="1:16" ht="12.75">
      <c r="A85" s="18" t="s">
        <v>38</v>
      </c>
      <c s="23" t="s">
        <v>140</v>
      </c>
      <c s="23" t="s">
        <v>141</v>
      </c>
      <c s="18" t="s">
        <v>44</v>
      </c>
      <c s="24" t="s">
        <v>142</v>
      </c>
      <c s="25" t="s">
        <v>63</v>
      </c>
      <c s="26">
        <v>6</v>
      </c>
      <c s="27">
        <v>0</v>
      </c>
      <c s="27">
        <f>ROUND(ROUND(H85,2)*ROUND(G85,3),2)</f>
      </c>
      <c r="O85">
        <f>(I85*21)/100</f>
      </c>
      <c t="s">
        <v>16</v>
      </c>
    </row>
    <row r="86" spans="1:5" ht="12.75">
      <c r="A86" s="28" t="s">
        <v>43</v>
      </c>
      <c r="E86" s="29" t="s">
        <v>44</v>
      </c>
    </row>
    <row r="87" spans="1:5" ht="12.75">
      <c r="A87" s="30" t="s">
        <v>45</v>
      </c>
      <c r="E87" s="31" t="s">
        <v>139</v>
      </c>
    </row>
    <row r="88" spans="1:5" ht="25.5">
      <c r="A88" t="s">
        <v>46</v>
      </c>
      <c r="E88" s="29" t="s">
        <v>118</v>
      </c>
    </row>
    <row r="89" spans="1:16" ht="12.75">
      <c r="A89" s="18" t="s">
        <v>38</v>
      </c>
      <c s="23" t="s">
        <v>143</v>
      </c>
      <c s="23" t="s">
        <v>144</v>
      </c>
      <c s="18" t="s">
        <v>44</v>
      </c>
      <c s="24" t="s">
        <v>145</v>
      </c>
      <c s="25" t="s">
        <v>75</v>
      </c>
      <c s="26">
        <v>360</v>
      </c>
      <c s="27">
        <v>0</v>
      </c>
      <c s="27">
        <f>ROUND(ROUND(H89,2)*ROUND(G89,3),2)</f>
      </c>
      <c r="O89">
        <f>(I89*21)/100</f>
      </c>
      <c t="s">
        <v>16</v>
      </c>
    </row>
    <row r="90" spans="1:5" ht="12.75">
      <c r="A90" s="28" t="s">
        <v>43</v>
      </c>
      <c r="E90" s="29" t="s">
        <v>44</v>
      </c>
    </row>
    <row r="91" spans="1:5" ht="12.75">
      <c r="A91" s="30" t="s">
        <v>45</v>
      </c>
      <c r="E91" s="31" t="s">
        <v>146</v>
      </c>
    </row>
    <row r="92" spans="1:5" ht="25.5">
      <c r="A92" t="s">
        <v>46</v>
      </c>
      <c r="E92" s="29" t="s">
        <v>123</v>
      </c>
    </row>
    <row r="93" spans="1:16" ht="12.75">
      <c r="A93" s="18" t="s">
        <v>38</v>
      </c>
      <c s="23" t="s">
        <v>147</v>
      </c>
      <c s="23" t="s">
        <v>148</v>
      </c>
      <c s="18" t="s">
        <v>44</v>
      </c>
      <c s="24" t="s">
        <v>149</v>
      </c>
      <c s="25" t="s">
        <v>63</v>
      </c>
      <c s="26">
        <v>6</v>
      </c>
      <c s="27">
        <v>0</v>
      </c>
      <c s="27">
        <f>ROUND(ROUND(H93,2)*ROUND(G93,3),2)</f>
      </c>
      <c r="O93">
        <f>(I93*21)/100</f>
      </c>
      <c t="s">
        <v>16</v>
      </c>
    </row>
    <row r="94" spans="1:5" ht="12.75">
      <c r="A94" s="28" t="s">
        <v>43</v>
      </c>
      <c r="E94" s="29" t="s">
        <v>44</v>
      </c>
    </row>
    <row r="95" spans="1:5" ht="12.75">
      <c r="A95" s="30" t="s">
        <v>45</v>
      </c>
      <c r="E95" s="31" t="s">
        <v>139</v>
      </c>
    </row>
    <row r="96" spans="1:5" ht="63.75">
      <c r="A96" t="s">
        <v>46</v>
      </c>
      <c r="E96" s="29" t="s">
        <v>128</v>
      </c>
    </row>
    <row r="97" spans="1:16" ht="12.75">
      <c r="A97" s="18" t="s">
        <v>38</v>
      </c>
      <c s="23" t="s">
        <v>150</v>
      </c>
      <c s="23" t="s">
        <v>151</v>
      </c>
      <c s="18" t="s">
        <v>44</v>
      </c>
      <c s="24" t="s">
        <v>152</v>
      </c>
      <c s="25" t="s">
        <v>63</v>
      </c>
      <c s="26">
        <v>6</v>
      </c>
      <c s="27">
        <v>0</v>
      </c>
      <c s="27">
        <f>ROUND(ROUND(H97,2)*ROUND(G97,3),2)</f>
      </c>
      <c r="O97">
        <f>(I97*21)/100</f>
      </c>
      <c t="s">
        <v>16</v>
      </c>
    </row>
    <row r="98" spans="1:5" ht="12.75">
      <c r="A98" s="28" t="s">
        <v>43</v>
      </c>
      <c r="E98" s="29" t="s">
        <v>44</v>
      </c>
    </row>
    <row r="99" spans="1:5" ht="12.75">
      <c r="A99" s="30" t="s">
        <v>45</v>
      </c>
      <c r="E99" s="31" t="s">
        <v>139</v>
      </c>
    </row>
    <row r="100" spans="1:5" ht="25.5">
      <c r="A100" t="s">
        <v>46</v>
      </c>
      <c r="E100" s="29" t="s">
        <v>118</v>
      </c>
    </row>
    <row r="101" spans="1:16" ht="12.75">
      <c r="A101" s="18" t="s">
        <v>38</v>
      </c>
      <c s="23" t="s">
        <v>153</v>
      </c>
      <c s="23" t="s">
        <v>154</v>
      </c>
      <c s="18" t="s">
        <v>44</v>
      </c>
      <c s="24" t="s">
        <v>155</v>
      </c>
      <c s="25" t="s">
        <v>75</v>
      </c>
      <c s="26">
        <v>360</v>
      </c>
      <c s="27">
        <v>0</v>
      </c>
      <c s="27">
        <f>ROUND(ROUND(H101,2)*ROUND(G101,3),2)</f>
      </c>
      <c r="O101">
        <f>(I101*21)/100</f>
      </c>
      <c t="s">
        <v>16</v>
      </c>
    </row>
    <row r="102" spans="1:5" ht="12.75">
      <c r="A102" s="28" t="s">
        <v>43</v>
      </c>
      <c r="E102" s="29" t="s">
        <v>44</v>
      </c>
    </row>
    <row r="103" spans="1:5" ht="12.75">
      <c r="A103" s="30" t="s">
        <v>45</v>
      </c>
      <c r="E103" s="31" t="s">
        <v>146</v>
      </c>
    </row>
    <row r="104" spans="1:5" ht="25.5">
      <c r="A104" t="s">
        <v>46</v>
      </c>
      <c r="E104" s="29" t="s">
        <v>156</v>
      </c>
    </row>
    <row r="105" spans="1:16" ht="25.5">
      <c r="A105" s="18" t="s">
        <v>38</v>
      </c>
      <c s="23" t="s">
        <v>157</v>
      </c>
      <c s="23" t="s">
        <v>158</v>
      </c>
      <c s="18" t="s">
        <v>44</v>
      </c>
      <c s="24" t="s">
        <v>159</v>
      </c>
      <c s="25" t="s">
        <v>63</v>
      </c>
      <c s="26">
        <v>8</v>
      </c>
      <c s="27">
        <v>0</v>
      </c>
      <c s="27">
        <f>ROUND(ROUND(H105,2)*ROUND(G105,3),2)</f>
      </c>
      <c r="O105">
        <f>(I105*21)/100</f>
      </c>
      <c t="s">
        <v>16</v>
      </c>
    </row>
    <row r="106" spans="1:5" ht="12.75">
      <c r="A106" s="28" t="s">
        <v>43</v>
      </c>
      <c r="E106" s="29" t="s">
        <v>44</v>
      </c>
    </row>
    <row r="107" spans="1:5" ht="12.75">
      <c r="A107" s="30" t="s">
        <v>45</v>
      </c>
      <c r="E107" s="31" t="s">
        <v>95</v>
      </c>
    </row>
    <row r="108" spans="1:5" ht="63.75">
      <c r="A108" t="s">
        <v>46</v>
      </c>
      <c r="E108" s="29" t="s">
        <v>128</v>
      </c>
    </row>
    <row r="109" spans="1:16" ht="12.75">
      <c r="A109" s="18" t="s">
        <v>38</v>
      </c>
      <c s="23" t="s">
        <v>160</v>
      </c>
      <c s="23" t="s">
        <v>161</v>
      </c>
      <c s="18" t="s">
        <v>44</v>
      </c>
      <c s="24" t="s">
        <v>162</v>
      </c>
      <c s="25" t="s">
        <v>63</v>
      </c>
      <c s="26">
        <v>8</v>
      </c>
      <c s="27">
        <v>0</v>
      </c>
      <c s="27">
        <f>ROUND(ROUND(H109,2)*ROUND(G109,3),2)</f>
      </c>
      <c r="O109">
        <f>(I109*21)/100</f>
      </c>
      <c t="s">
        <v>16</v>
      </c>
    </row>
    <row r="110" spans="1:5" ht="12.75">
      <c r="A110" s="28" t="s">
        <v>43</v>
      </c>
      <c r="E110" s="29" t="s">
        <v>44</v>
      </c>
    </row>
    <row r="111" spans="1:5" ht="12.75">
      <c r="A111" s="30" t="s">
        <v>45</v>
      </c>
      <c r="E111" s="31" t="s">
        <v>95</v>
      </c>
    </row>
    <row r="112" spans="1:5" ht="25.5">
      <c r="A112" t="s">
        <v>46</v>
      </c>
      <c r="E112" s="29" t="s">
        <v>118</v>
      </c>
    </row>
    <row r="113" spans="1:16" ht="12.75">
      <c r="A113" s="18" t="s">
        <v>38</v>
      </c>
      <c s="23" t="s">
        <v>163</v>
      </c>
      <c s="23" t="s">
        <v>164</v>
      </c>
      <c s="18" t="s">
        <v>44</v>
      </c>
      <c s="24" t="s">
        <v>165</v>
      </c>
      <c s="25" t="s">
        <v>75</v>
      </c>
      <c s="26">
        <v>480</v>
      </c>
      <c s="27">
        <v>0</v>
      </c>
      <c s="27">
        <f>ROUND(ROUND(H113,2)*ROUND(G113,3),2)</f>
      </c>
      <c r="O113">
        <f>(I113*21)/100</f>
      </c>
      <c t="s">
        <v>16</v>
      </c>
    </row>
    <row r="114" spans="1:5" ht="12.75">
      <c r="A114" s="28" t="s">
        <v>43</v>
      </c>
      <c r="E114" s="29" t="s">
        <v>44</v>
      </c>
    </row>
    <row r="115" spans="1:5" ht="12.75">
      <c r="A115" s="30" t="s">
        <v>45</v>
      </c>
      <c r="E115" s="31" t="s">
        <v>166</v>
      </c>
    </row>
    <row r="116" spans="1:5" ht="25.5">
      <c r="A116" t="s">
        <v>46</v>
      </c>
      <c r="E116" s="29" t="s">
        <v>123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0+O8+O17+O38+O43+O60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167</v>
      </c>
      <c s="32">
        <f>0+I8+I17+I38+I43+I60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167</v>
      </c>
      <c s="5"/>
      <c s="14" t="s">
        <v>168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12.75">
      <c r="A9" s="18" t="s">
        <v>38</v>
      </c>
      <c s="23" t="s">
        <v>22</v>
      </c>
      <c s="23" t="s">
        <v>169</v>
      </c>
      <c s="18" t="s">
        <v>170</v>
      </c>
      <c s="24" t="s">
        <v>171</v>
      </c>
      <c s="25" t="s">
        <v>172</v>
      </c>
      <c s="26">
        <v>6.6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173</v>
      </c>
    </row>
    <row r="11" spans="1:5" ht="12.75">
      <c r="A11" s="30" t="s">
        <v>45</v>
      </c>
      <c r="E11" s="31" t="s">
        <v>174</v>
      </c>
    </row>
    <row r="12" spans="1:5" ht="25.5">
      <c r="A12" t="s">
        <v>46</v>
      </c>
      <c r="E12" s="29" t="s">
        <v>175</v>
      </c>
    </row>
    <row r="13" spans="1:16" ht="12.75">
      <c r="A13" s="18" t="s">
        <v>38</v>
      </c>
      <c s="23" t="s">
        <v>16</v>
      </c>
      <c s="23" t="s">
        <v>169</v>
      </c>
      <c s="18" t="s">
        <v>176</v>
      </c>
      <c s="24" t="s">
        <v>171</v>
      </c>
      <c s="25" t="s">
        <v>172</v>
      </c>
      <c s="26">
        <v>4.44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177</v>
      </c>
    </row>
    <row r="15" spans="1:5" ht="12.75">
      <c r="A15" s="30" t="s">
        <v>45</v>
      </c>
      <c r="E15" s="31" t="s">
        <v>178</v>
      </c>
    </row>
    <row r="16" spans="1:5" ht="25.5">
      <c r="A16" t="s">
        <v>46</v>
      </c>
      <c r="E16" s="29" t="s">
        <v>175</v>
      </c>
    </row>
    <row r="17" spans="1:18" ht="12.75" customHeight="1">
      <c r="A17" s="5" t="s">
        <v>36</v>
      </c>
      <c s="5"/>
      <c s="35" t="s">
        <v>22</v>
      </c>
      <c s="5"/>
      <c s="21" t="s">
        <v>179</v>
      </c>
      <c s="5"/>
      <c s="5"/>
      <c s="5"/>
      <c s="36">
        <f>0+Q17</f>
      </c>
      <c r="O17">
        <f>0+R17</f>
      </c>
      <c r="Q17">
        <f>0+I18+I22+I26+I30+I34</f>
      </c>
      <c>
        <f>0+O18+O22+O26+O30+O34</f>
      </c>
    </row>
    <row r="18" spans="1:16" ht="12.75">
      <c r="A18" s="18" t="s">
        <v>38</v>
      </c>
      <c s="23" t="s">
        <v>15</v>
      </c>
      <c s="23" t="s">
        <v>180</v>
      </c>
      <c s="18" t="s">
        <v>44</v>
      </c>
      <c s="24" t="s">
        <v>181</v>
      </c>
      <c s="25" t="s">
        <v>182</v>
      </c>
      <c s="26">
        <v>0.06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183</v>
      </c>
    </row>
    <row r="20" spans="1:5" ht="38.25">
      <c r="A20" s="30" t="s">
        <v>45</v>
      </c>
      <c r="E20" s="31" t="s">
        <v>184</v>
      </c>
    </row>
    <row r="21" spans="1:5" ht="12.75">
      <c r="A21" t="s">
        <v>46</v>
      </c>
      <c r="E21" s="29" t="s">
        <v>185</v>
      </c>
    </row>
    <row r="22" spans="1:16" ht="12.75">
      <c r="A22" s="18" t="s">
        <v>38</v>
      </c>
      <c s="23" t="s">
        <v>26</v>
      </c>
      <c s="23" t="s">
        <v>186</v>
      </c>
      <c s="18" t="s">
        <v>44</v>
      </c>
      <c s="24" t="s">
        <v>187</v>
      </c>
      <c s="25" t="s">
        <v>182</v>
      </c>
      <c s="26">
        <v>1.2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44</v>
      </c>
    </row>
    <row r="24" spans="1:5" ht="38.25">
      <c r="A24" s="30" t="s">
        <v>45</v>
      </c>
      <c r="E24" s="31" t="s">
        <v>188</v>
      </c>
    </row>
    <row r="25" spans="1:5" ht="369.75">
      <c r="A25" t="s">
        <v>46</v>
      </c>
      <c r="E25" s="29" t="s">
        <v>189</v>
      </c>
    </row>
    <row r="26" spans="1:16" ht="12.75">
      <c r="A26" s="18" t="s">
        <v>38</v>
      </c>
      <c s="23" t="s">
        <v>28</v>
      </c>
      <c s="23" t="s">
        <v>190</v>
      </c>
      <c s="18" t="s">
        <v>44</v>
      </c>
      <c s="24" t="s">
        <v>191</v>
      </c>
      <c s="25" t="s">
        <v>182</v>
      </c>
      <c s="26">
        <v>2.1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44</v>
      </c>
    </row>
    <row r="28" spans="1:5" ht="25.5">
      <c r="A28" s="30" t="s">
        <v>45</v>
      </c>
      <c r="E28" s="31" t="s">
        <v>192</v>
      </c>
    </row>
    <row r="29" spans="1:5" ht="369.75">
      <c r="A29" t="s">
        <v>46</v>
      </c>
      <c r="E29" s="29" t="s">
        <v>193</v>
      </c>
    </row>
    <row r="30" spans="1:16" ht="12.75">
      <c r="A30" s="18" t="s">
        <v>38</v>
      </c>
      <c s="23" t="s">
        <v>30</v>
      </c>
      <c s="23" t="s">
        <v>194</v>
      </c>
      <c s="18" t="s">
        <v>44</v>
      </c>
      <c s="24" t="s">
        <v>195</v>
      </c>
      <c s="25" t="s">
        <v>182</v>
      </c>
      <c s="26">
        <v>1.8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44</v>
      </c>
    </row>
    <row r="32" spans="1:5" ht="25.5">
      <c r="A32" s="30" t="s">
        <v>45</v>
      </c>
      <c r="E32" s="31" t="s">
        <v>196</v>
      </c>
    </row>
    <row r="33" spans="1:5" ht="229.5">
      <c r="A33" t="s">
        <v>46</v>
      </c>
      <c r="E33" s="29" t="s">
        <v>197</v>
      </c>
    </row>
    <row r="34" spans="1:16" ht="12.75">
      <c r="A34" s="18" t="s">
        <v>38</v>
      </c>
      <c s="23" t="s">
        <v>84</v>
      </c>
      <c s="23" t="s">
        <v>198</v>
      </c>
      <c s="18" t="s">
        <v>44</v>
      </c>
      <c s="24" t="s">
        <v>199</v>
      </c>
      <c s="25" t="s">
        <v>107</v>
      </c>
      <c s="26">
        <v>17.4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44</v>
      </c>
    </row>
    <row r="36" spans="1:5" ht="12.75">
      <c r="A36" s="30" t="s">
        <v>45</v>
      </c>
      <c r="E36" s="31" t="s">
        <v>200</v>
      </c>
    </row>
    <row r="37" spans="1:5" ht="25.5">
      <c r="A37" t="s">
        <v>46</v>
      </c>
      <c r="E37" s="29" t="s">
        <v>201</v>
      </c>
    </row>
    <row r="38" spans="1:18" ht="12.75" customHeight="1">
      <c r="A38" s="5" t="s">
        <v>36</v>
      </c>
      <c s="5"/>
      <c s="35" t="s">
        <v>26</v>
      </c>
      <c s="5"/>
      <c s="21" t="s">
        <v>202</v>
      </c>
      <c s="5"/>
      <c s="5"/>
      <c s="5"/>
      <c s="36">
        <f>0+Q38</f>
      </c>
      <c r="O38">
        <f>0+R38</f>
      </c>
      <c r="Q38">
        <f>0+I39</f>
      </c>
      <c>
        <f>0+O39</f>
      </c>
    </row>
    <row r="39" spans="1:16" ht="12.75">
      <c r="A39" s="18" t="s">
        <v>38</v>
      </c>
      <c s="23" t="s">
        <v>88</v>
      </c>
      <c s="23" t="s">
        <v>203</v>
      </c>
      <c s="18" t="s">
        <v>44</v>
      </c>
      <c s="24" t="s">
        <v>204</v>
      </c>
      <c s="25" t="s">
        <v>182</v>
      </c>
      <c s="26">
        <v>5.9</v>
      </c>
      <c s="27">
        <v>0</v>
      </c>
      <c s="27">
        <f>ROUND(ROUND(H39,2)*ROUND(G39,3),2)</f>
      </c>
      <c r="O39">
        <f>(I39*21)/100</f>
      </c>
      <c t="s">
        <v>16</v>
      </c>
    </row>
    <row r="40" spans="1:5" ht="12.75">
      <c r="A40" s="28" t="s">
        <v>43</v>
      </c>
      <c r="E40" s="29" t="s">
        <v>44</v>
      </c>
    </row>
    <row r="41" spans="1:5" ht="51">
      <c r="A41" s="30" t="s">
        <v>45</v>
      </c>
      <c r="E41" s="31" t="s">
        <v>205</v>
      </c>
    </row>
    <row r="42" spans="1:5" ht="369.75">
      <c r="A42" t="s">
        <v>46</v>
      </c>
      <c r="E42" s="29" t="s">
        <v>206</v>
      </c>
    </row>
    <row r="43" spans="1:18" ht="12.75" customHeight="1">
      <c r="A43" s="5" t="s">
        <v>36</v>
      </c>
      <c s="5"/>
      <c s="35" t="s">
        <v>28</v>
      </c>
      <c s="5"/>
      <c s="21" t="s">
        <v>207</v>
      </c>
      <c s="5"/>
      <c s="5"/>
      <c s="5"/>
      <c s="36">
        <f>0+Q43</f>
      </c>
      <c r="O43">
        <f>0+R43</f>
      </c>
      <c r="Q43">
        <f>0+I44+I48+I52+I56</f>
      </c>
      <c>
        <f>0+O44+O48+O52+O56</f>
      </c>
    </row>
    <row r="44" spans="1:16" ht="12.75">
      <c r="A44" s="18" t="s">
        <v>38</v>
      </c>
      <c s="23" t="s">
        <v>33</v>
      </c>
      <c s="23" t="s">
        <v>208</v>
      </c>
      <c s="18" t="s">
        <v>44</v>
      </c>
      <c s="24" t="s">
        <v>209</v>
      </c>
      <c s="25" t="s">
        <v>107</v>
      </c>
      <c s="26">
        <v>1.5</v>
      </c>
      <c s="27">
        <v>0</v>
      </c>
      <c s="27">
        <f>ROUND(ROUND(H44,2)*ROUND(G44,3),2)</f>
      </c>
      <c r="O44">
        <f>(I44*21)/100</f>
      </c>
      <c t="s">
        <v>16</v>
      </c>
    </row>
    <row r="45" spans="1:5" ht="12.75">
      <c r="A45" s="28" t="s">
        <v>43</v>
      </c>
      <c r="E45" s="29" t="s">
        <v>44</v>
      </c>
    </row>
    <row r="46" spans="1:5" ht="25.5">
      <c r="A46" s="30" t="s">
        <v>45</v>
      </c>
      <c r="E46" s="31" t="s">
        <v>210</v>
      </c>
    </row>
    <row r="47" spans="1:5" ht="127.5">
      <c r="A47" t="s">
        <v>46</v>
      </c>
      <c r="E47" s="29" t="s">
        <v>211</v>
      </c>
    </row>
    <row r="48" spans="1:16" ht="12.75">
      <c r="A48" s="18" t="s">
        <v>38</v>
      </c>
      <c s="23" t="s">
        <v>35</v>
      </c>
      <c s="23" t="s">
        <v>212</v>
      </c>
      <c s="18" t="s">
        <v>44</v>
      </c>
      <c s="24" t="s">
        <v>213</v>
      </c>
      <c s="25" t="s">
        <v>107</v>
      </c>
      <c s="26">
        <v>17.4</v>
      </c>
      <c s="27">
        <v>0</v>
      </c>
      <c s="27">
        <f>ROUND(ROUND(H48,2)*ROUND(G48,3),2)</f>
      </c>
      <c r="O48">
        <f>(I48*21)/100</f>
      </c>
      <c t="s">
        <v>16</v>
      </c>
    </row>
    <row r="49" spans="1:5" ht="12.75">
      <c r="A49" s="28" t="s">
        <v>43</v>
      </c>
      <c r="E49" s="29" t="s">
        <v>44</v>
      </c>
    </row>
    <row r="50" spans="1:5" ht="12.75">
      <c r="A50" s="30" t="s">
        <v>45</v>
      </c>
      <c r="E50" s="31" t="s">
        <v>200</v>
      </c>
    </row>
    <row r="51" spans="1:5" ht="51">
      <c r="A51" t="s">
        <v>46</v>
      </c>
      <c r="E51" s="29" t="s">
        <v>214</v>
      </c>
    </row>
    <row r="52" spans="1:16" ht="12.75">
      <c r="A52" s="18" t="s">
        <v>38</v>
      </c>
      <c s="23" t="s">
        <v>99</v>
      </c>
      <c s="23" t="s">
        <v>215</v>
      </c>
      <c s="18" t="s">
        <v>44</v>
      </c>
      <c s="24" t="s">
        <v>216</v>
      </c>
      <c s="25" t="s">
        <v>107</v>
      </c>
      <c s="26">
        <v>15.8</v>
      </c>
      <c s="27">
        <v>0</v>
      </c>
      <c s="27">
        <f>ROUND(ROUND(H52,2)*ROUND(G52,3),2)</f>
      </c>
      <c r="O52">
        <f>(I52*21)/100</f>
      </c>
      <c t="s">
        <v>16</v>
      </c>
    </row>
    <row r="53" spans="1:5" ht="12.75">
      <c r="A53" s="28" t="s">
        <v>43</v>
      </c>
      <c r="E53" s="29" t="s">
        <v>44</v>
      </c>
    </row>
    <row r="54" spans="1:5" ht="12.75">
      <c r="A54" s="30" t="s">
        <v>45</v>
      </c>
      <c r="E54" s="31" t="s">
        <v>217</v>
      </c>
    </row>
    <row r="55" spans="1:5" ht="153">
      <c r="A55" t="s">
        <v>46</v>
      </c>
      <c r="E55" s="29" t="s">
        <v>218</v>
      </c>
    </row>
    <row r="56" spans="1:16" ht="25.5">
      <c r="A56" s="18" t="s">
        <v>38</v>
      </c>
      <c s="23" t="s">
        <v>104</v>
      </c>
      <c s="23" t="s">
        <v>219</v>
      </c>
      <c s="18" t="s">
        <v>44</v>
      </c>
      <c s="24" t="s">
        <v>220</v>
      </c>
      <c s="25" t="s">
        <v>107</v>
      </c>
      <c s="26">
        <v>1.8</v>
      </c>
      <c s="27">
        <v>0</v>
      </c>
      <c s="27">
        <f>ROUND(ROUND(H56,2)*ROUND(G56,3),2)</f>
      </c>
      <c r="O56">
        <f>(I56*21)/100</f>
      </c>
      <c t="s">
        <v>16</v>
      </c>
    </row>
    <row r="57" spans="1:5" ht="12.75">
      <c r="A57" s="28" t="s">
        <v>43</v>
      </c>
      <c r="E57" s="29" t="s">
        <v>44</v>
      </c>
    </row>
    <row r="58" spans="1:5" ht="12.75">
      <c r="A58" s="30" t="s">
        <v>45</v>
      </c>
      <c r="E58" s="31" t="s">
        <v>221</v>
      </c>
    </row>
    <row r="59" spans="1:5" ht="153">
      <c r="A59" t="s">
        <v>46</v>
      </c>
      <c r="E59" s="29" t="s">
        <v>218</v>
      </c>
    </row>
    <row r="60" spans="1:18" ht="12.75" customHeight="1">
      <c r="A60" s="5" t="s">
        <v>36</v>
      </c>
      <c s="5"/>
      <c s="35" t="s">
        <v>33</v>
      </c>
      <c s="5"/>
      <c s="21" t="s">
        <v>60</v>
      </c>
      <c s="5"/>
      <c s="5"/>
      <c s="5"/>
      <c s="36">
        <f>0+Q60</f>
      </c>
      <c r="O60">
        <f>0+R60</f>
      </c>
      <c r="Q60">
        <f>0+I61+I65+I69+I73+I77+I81+I85</f>
      </c>
      <c>
        <f>0+O61+O65+O69+O73+O77+O81+O85</f>
      </c>
    </row>
    <row r="61" spans="1:16" ht="12.75">
      <c r="A61" s="18" t="s">
        <v>38</v>
      </c>
      <c s="23" t="s">
        <v>110</v>
      </c>
      <c s="23" t="s">
        <v>222</v>
      </c>
      <c s="18" t="s">
        <v>44</v>
      </c>
      <c s="24" t="s">
        <v>223</v>
      </c>
      <c s="25" t="s">
        <v>224</v>
      </c>
      <c s="26">
        <v>6</v>
      </c>
      <c s="27">
        <v>0</v>
      </c>
      <c s="27">
        <f>ROUND(ROUND(H61,2)*ROUND(G61,3),2)</f>
      </c>
      <c r="O61">
        <f>(I61*21)/100</f>
      </c>
      <c t="s">
        <v>16</v>
      </c>
    </row>
    <row r="62" spans="1:5" ht="12.75">
      <c r="A62" s="28" t="s">
        <v>43</v>
      </c>
      <c r="E62" s="29" t="s">
        <v>44</v>
      </c>
    </row>
    <row r="63" spans="1:5" ht="12.75">
      <c r="A63" s="30" t="s">
        <v>45</v>
      </c>
      <c r="E63" s="31" t="s">
        <v>225</v>
      </c>
    </row>
    <row r="64" spans="1:5" ht="51">
      <c r="A64" t="s">
        <v>46</v>
      </c>
      <c r="E64" s="29" t="s">
        <v>226</v>
      </c>
    </row>
    <row r="65" spans="1:16" ht="12.75">
      <c r="A65" s="18" t="s">
        <v>38</v>
      </c>
      <c s="23" t="s">
        <v>115</v>
      </c>
      <c s="23" t="s">
        <v>227</v>
      </c>
      <c s="18" t="s">
        <v>44</v>
      </c>
      <c s="24" t="s">
        <v>228</v>
      </c>
      <c s="25" t="s">
        <v>224</v>
      </c>
      <c s="26">
        <v>9.5</v>
      </c>
      <c s="27">
        <v>0</v>
      </c>
      <c s="27">
        <f>ROUND(ROUND(H65,2)*ROUND(G65,3),2)</f>
      </c>
      <c r="O65">
        <f>(I65*21)/100</f>
      </c>
      <c t="s">
        <v>16</v>
      </c>
    </row>
    <row r="66" spans="1:5" ht="12.75">
      <c r="A66" s="28" t="s">
        <v>43</v>
      </c>
      <c r="E66" s="29" t="s">
        <v>44</v>
      </c>
    </row>
    <row r="67" spans="1:5" ht="25.5">
      <c r="A67" s="30" t="s">
        <v>45</v>
      </c>
      <c r="E67" s="31" t="s">
        <v>229</v>
      </c>
    </row>
    <row r="68" spans="1:5" ht="51">
      <c r="A68" t="s">
        <v>46</v>
      </c>
      <c r="E68" s="29" t="s">
        <v>226</v>
      </c>
    </row>
    <row r="69" spans="1:16" ht="12.75">
      <c r="A69" s="18" t="s">
        <v>38</v>
      </c>
      <c s="23" t="s">
        <v>119</v>
      </c>
      <c s="23" t="s">
        <v>230</v>
      </c>
      <c s="18" t="s">
        <v>44</v>
      </c>
      <c s="24" t="s">
        <v>231</v>
      </c>
      <c s="25" t="s">
        <v>224</v>
      </c>
      <c s="26">
        <v>14</v>
      </c>
      <c s="27">
        <v>0</v>
      </c>
      <c s="27">
        <f>ROUND(ROUND(H69,2)*ROUND(G69,3),2)</f>
      </c>
      <c r="O69">
        <f>(I69*21)/100</f>
      </c>
      <c t="s">
        <v>16</v>
      </c>
    </row>
    <row r="70" spans="1:5" ht="12.75">
      <c r="A70" s="28" t="s">
        <v>43</v>
      </c>
      <c r="E70" s="29" t="s">
        <v>44</v>
      </c>
    </row>
    <row r="71" spans="1:5" ht="25.5">
      <c r="A71" s="30" t="s">
        <v>45</v>
      </c>
      <c r="E71" s="31" t="s">
        <v>232</v>
      </c>
    </row>
    <row r="72" spans="1:5" ht="51">
      <c r="A72" t="s">
        <v>46</v>
      </c>
      <c r="E72" s="29" t="s">
        <v>226</v>
      </c>
    </row>
    <row r="73" spans="1:16" ht="12.75">
      <c r="A73" s="18" t="s">
        <v>38</v>
      </c>
      <c s="23" t="s">
        <v>124</v>
      </c>
      <c s="23" t="s">
        <v>233</v>
      </c>
      <c s="18" t="s">
        <v>44</v>
      </c>
      <c s="24" t="s">
        <v>234</v>
      </c>
      <c s="25" t="s">
        <v>224</v>
      </c>
      <c s="26">
        <v>14.6</v>
      </c>
      <c s="27">
        <v>0</v>
      </c>
      <c s="27">
        <f>ROUND(ROUND(H73,2)*ROUND(G73,3),2)</f>
      </c>
      <c r="O73">
        <f>(I73*21)/100</f>
      </c>
      <c t="s">
        <v>16</v>
      </c>
    </row>
    <row r="74" spans="1:5" ht="12.75">
      <c r="A74" s="28" t="s">
        <v>43</v>
      </c>
      <c r="E74" s="29" t="s">
        <v>44</v>
      </c>
    </row>
    <row r="75" spans="1:5" ht="12.75">
      <c r="A75" s="30" t="s">
        <v>45</v>
      </c>
      <c r="E75" s="31" t="s">
        <v>235</v>
      </c>
    </row>
    <row r="76" spans="1:5" ht="25.5">
      <c r="A76" t="s">
        <v>46</v>
      </c>
      <c r="E76" s="29" t="s">
        <v>236</v>
      </c>
    </row>
    <row r="77" spans="1:16" ht="12.75">
      <c r="A77" s="18" t="s">
        <v>38</v>
      </c>
      <c s="23" t="s">
        <v>129</v>
      </c>
      <c s="23" t="s">
        <v>237</v>
      </c>
      <c s="18" t="s">
        <v>44</v>
      </c>
      <c s="24" t="s">
        <v>238</v>
      </c>
      <c s="25" t="s">
        <v>224</v>
      </c>
      <c s="26">
        <v>14.6</v>
      </c>
      <c s="27">
        <v>0</v>
      </c>
      <c s="27">
        <f>ROUND(ROUND(H77,2)*ROUND(G77,3),2)</f>
      </c>
      <c r="O77">
        <f>(I77*21)/100</f>
      </c>
      <c t="s">
        <v>16</v>
      </c>
    </row>
    <row r="78" spans="1:5" ht="12.75">
      <c r="A78" s="28" t="s">
        <v>43</v>
      </c>
      <c r="E78" s="29" t="s">
        <v>44</v>
      </c>
    </row>
    <row r="79" spans="1:5" ht="25.5">
      <c r="A79" s="30" t="s">
        <v>45</v>
      </c>
      <c r="E79" s="31" t="s">
        <v>239</v>
      </c>
    </row>
    <row r="80" spans="1:5" ht="38.25">
      <c r="A80" t="s">
        <v>46</v>
      </c>
      <c r="E80" s="29" t="s">
        <v>240</v>
      </c>
    </row>
    <row r="81" spans="1:16" ht="12.75">
      <c r="A81" s="18" t="s">
        <v>38</v>
      </c>
      <c s="23" t="s">
        <v>132</v>
      </c>
      <c s="23" t="s">
        <v>241</v>
      </c>
      <c s="18" t="s">
        <v>44</v>
      </c>
      <c s="24" t="s">
        <v>242</v>
      </c>
      <c s="25" t="s">
        <v>182</v>
      </c>
      <c s="26">
        <v>0.65</v>
      </c>
      <c s="27">
        <v>0</v>
      </c>
      <c s="27">
        <f>ROUND(ROUND(H81,2)*ROUND(G81,3),2)</f>
      </c>
      <c r="O81">
        <f>(I81*21)/100</f>
      </c>
      <c t="s">
        <v>16</v>
      </c>
    </row>
    <row r="82" spans="1:5" ht="12.75">
      <c r="A82" s="28" t="s">
        <v>43</v>
      </c>
      <c r="E82" s="29" t="s">
        <v>44</v>
      </c>
    </row>
    <row r="83" spans="1:5" ht="38.25">
      <c r="A83" s="30" t="s">
        <v>45</v>
      </c>
      <c r="E83" s="31" t="s">
        <v>243</v>
      </c>
    </row>
    <row r="84" spans="1:5" ht="102">
      <c r="A84" t="s">
        <v>46</v>
      </c>
      <c r="E84" s="29" t="s">
        <v>244</v>
      </c>
    </row>
    <row r="85" spans="1:16" ht="12.75">
      <c r="A85" s="18" t="s">
        <v>38</v>
      </c>
      <c s="23" t="s">
        <v>136</v>
      </c>
      <c s="23" t="s">
        <v>245</v>
      </c>
      <c s="18" t="s">
        <v>44</v>
      </c>
      <c s="24" t="s">
        <v>246</v>
      </c>
      <c s="25" t="s">
        <v>182</v>
      </c>
      <c s="26">
        <v>1.2</v>
      </c>
      <c s="27">
        <v>0</v>
      </c>
      <c s="27">
        <f>ROUND(ROUND(H85,2)*ROUND(G85,3),2)</f>
      </c>
      <c r="O85">
        <f>(I85*21)/100</f>
      </c>
      <c t="s">
        <v>16</v>
      </c>
    </row>
    <row r="86" spans="1:5" ht="12.75">
      <c r="A86" s="28" t="s">
        <v>43</v>
      </c>
      <c r="E86" s="29" t="s">
        <v>44</v>
      </c>
    </row>
    <row r="87" spans="1:5" ht="38.25">
      <c r="A87" s="30" t="s">
        <v>45</v>
      </c>
      <c r="E87" s="31" t="s">
        <v>247</v>
      </c>
    </row>
    <row r="88" spans="1:5" ht="102">
      <c r="A88" t="s">
        <v>46</v>
      </c>
      <c r="E88" s="29" t="s">
        <v>244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0+O8+O13+O18+O27+O36+O45+O50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248</v>
      </c>
      <c s="32">
        <f>0+I8+I13+I18+I27+I36+I45+I50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248</v>
      </c>
      <c s="5"/>
      <c s="14" t="s">
        <v>249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22</v>
      </c>
      <c s="19"/>
      <c s="21" t="s">
        <v>179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38</v>
      </c>
      <c s="23" t="s">
        <v>22</v>
      </c>
      <c s="23" t="s">
        <v>250</v>
      </c>
      <c s="18" t="s">
        <v>44</v>
      </c>
      <c s="24" t="s">
        <v>251</v>
      </c>
      <c s="25" t="s">
        <v>224</v>
      </c>
      <c s="26">
        <v>19.8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183</v>
      </c>
    </row>
    <row r="11" spans="1:5" ht="12.75">
      <c r="A11" s="30" t="s">
        <v>45</v>
      </c>
      <c r="E11" s="31" t="s">
        <v>252</v>
      </c>
    </row>
    <row r="12" spans="1:5" ht="12.75">
      <c r="A12" t="s">
        <v>46</v>
      </c>
      <c r="E12" s="29" t="s">
        <v>185</v>
      </c>
    </row>
    <row r="13" spans="1:18" ht="12.75" customHeight="1">
      <c r="A13" s="5" t="s">
        <v>36</v>
      </c>
      <c s="5"/>
      <c s="35" t="s">
        <v>16</v>
      </c>
      <c s="5"/>
      <c s="21" t="s">
        <v>253</v>
      </c>
      <c s="5"/>
      <c s="5"/>
      <c s="5"/>
      <c s="36">
        <f>0+Q13</f>
      </c>
      <c r="O13">
        <f>0+R13</f>
      </c>
      <c r="Q13">
        <f>0+I14</f>
      </c>
      <c>
        <f>0+O14</f>
      </c>
    </row>
    <row r="14" spans="1:16" ht="12.75">
      <c r="A14" s="18" t="s">
        <v>38</v>
      </c>
      <c s="23" t="s">
        <v>16</v>
      </c>
      <c s="23" t="s">
        <v>254</v>
      </c>
      <c s="18" t="s">
        <v>44</v>
      </c>
      <c s="24" t="s">
        <v>255</v>
      </c>
      <c s="25" t="s">
        <v>224</v>
      </c>
      <c s="26">
        <v>6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44</v>
      </c>
    </row>
    <row r="16" spans="1:5" ht="12.75">
      <c r="A16" s="30" t="s">
        <v>45</v>
      </c>
      <c r="E16" s="31" t="s">
        <v>256</v>
      </c>
    </row>
    <row r="17" spans="1:5" ht="63.75">
      <c r="A17" t="s">
        <v>46</v>
      </c>
      <c r="E17" s="29" t="s">
        <v>257</v>
      </c>
    </row>
    <row r="18" spans="1:18" ht="12.75" customHeight="1">
      <c r="A18" s="5" t="s">
        <v>36</v>
      </c>
      <c s="5"/>
      <c s="35" t="s">
        <v>15</v>
      </c>
      <c s="5"/>
      <c s="21" t="s">
        <v>258</v>
      </c>
      <c s="5"/>
      <c s="5"/>
      <c s="5"/>
      <c s="36">
        <f>0+Q18</f>
      </c>
      <c r="O18">
        <f>0+R18</f>
      </c>
      <c r="Q18">
        <f>0+I19+I23</f>
      </c>
      <c>
        <f>0+O19+O23</f>
      </c>
    </row>
    <row r="19" spans="1:16" ht="12.75">
      <c r="A19" s="18" t="s">
        <v>38</v>
      </c>
      <c s="23" t="s">
        <v>15</v>
      </c>
      <c s="23" t="s">
        <v>259</v>
      </c>
      <c s="18" t="s">
        <v>44</v>
      </c>
      <c s="24" t="s">
        <v>260</v>
      </c>
      <c s="25" t="s">
        <v>182</v>
      </c>
      <c s="26">
        <v>3.8</v>
      </c>
      <c s="27">
        <v>0</v>
      </c>
      <c s="27">
        <f>ROUND(ROUND(H19,2)*ROUND(G19,3),2)</f>
      </c>
      <c r="O19">
        <f>(I19*21)/100</f>
      </c>
      <c t="s">
        <v>16</v>
      </c>
    </row>
    <row r="20" spans="1:5" ht="12.75">
      <c r="A20" s="28" t="s">
        <v>43</v>
      </c>
      <c r="E20" s="29" t="s">
        <v>44</v>
      </c>
    </row>
    <row r="21" spans="1:5" ht="12.75">
      <c r="A21" s="30" t="s">
        <v>45</v>
      </c>
      <c r="E21" s="31" t="s">
        <v>261</v>
      </c>
    </row>
    <row r="22" spans="1:5" ht="382.5">
      <c r="A22" t="s">
        <v>46</v>
      </c>
      <c r="E22" s="29" t="s">
        <v>262</v>
      </c>
    </row>
    <row r="23" spans="1:16" ht="12.75">
      <c r="A23" s="18" t="s">
        <v>38</v>
      </c>
      <c s="23" t="s">
        <v>26</v>
      </c>
      <c s="23" t="s">
        <v>263</v>
      </c>
      <c s="18" t="s">
        <v>44</v>
      </c>
      <c s="24" t="s">
        <v>264</v>
      </c>
      <c s="25" t="s">
        <v>172</v>
      </c>
      <c s="26">
        <v>0.46</v>
      </c>
      <c s="27">
        <v>0</v>
      </c>
      <c s="27">
        <f>ROUND(ROUND(H23,2)*ROUND(G23,3),2)</f>
      </c>
      <c r="O23">
        <f>(I23*21)/100</f>
      </c>
      <c t="s">
        <v>16</v>
      </c>
    </row>
    <row r="24" spans="1:5" ht="12.75">
      <c r="A24" s="28" t="s">
        <v>43</v>
      </c>
      <c r="E24" s="29" t="s">
        <v>44</v>
      </c>
    </row>
    <row r="25" spans="1:5" ht="12.75">
      <c r="A25" s="30" t="s">
        <v>45</v>
      </c>
      <c r="E25" s="31" t="s">
        <v>265</v>
      </c>
    </row>
    <row r="26" spans="1:5" ht="242.25">
      <c r="A26" t="s">
        <v>46</v>
      </c>
      <c r="E26" s="29" t="s">
        <v>266</v>
      </c>
    </row>
    <row r="27" spans="1:18" ht="12.75" customHeight="1">
      <c r="A27" s="5" t="s">
        <v>36</v>
      </c>
      <c s="5"/>
      <c s="35" t="s">
        <v>28</v>
      </c>
      <c s="5"/>
      <c s="21" t="s">
        <v>207</v>
      </c>
      <c s="5"/>
      <c s="5"/>
      <c s="5"/>
      <c s="36">
        <f>0+Q27</f>
      </c>
      <c r="O27">
        <f>0+R27</f>
      </c>
      <c r="Q27">
        <f>0+I28+I32</f>
      </c>
      <c>
        <f>0+O28+O32</f>
      </c>
    </row>
    <row r="28" spans="1:16" ht="12.75">
      <c r="A28" s="18" t="s">
        <v>38</v>
      </c>
      <c s="23" t="s">
        <v>28</v>
      </c>
      <c s="23" t="s">
        <v>267</v>
      </c>
      <c s="18" t="s">
        <v>44</v>
      </c>
      <c s="24" t="s">
        <v>268</v>
      </c>
      <c s="25" t="s">
        <v>107</v>
      </c>
      <c s="26">
        <v>6</v>
      </c>
      <c s="27">
        <v>0</v>
      </c>
      <c s="27">
        <f>ROUND(ROUND(H28,2)*ROUND(G28,3),2)</f>
      </c>
      <c r="O28">
        <f>(I28*21)/100</f>
      </c>
      <c t="s">
        <v>16</v>
      </c>
    </row>
    <row r="29" spans="1:5" ht="12.75">
      <c r="A29" s="28" t="s">
        <v>43</v>
      </c>
      <c r="E29" s="29" t="s">
        <v>44</v>
      </c>
    </row>
    <row r="30" spans="1:5" ht="12.75">
      <c r="A30" s="30" t="s">
        <v>45</v>
      </c>
      <c r="E30" s="31" t="s">
        <v>139</v>
      </c>
    </row>
    <row r="31" spans="1:5" ht="127.5">
      <c r="A31" t="s">
        <v>46</v>
      </c>
      <c r="E31" s="29" t="s">
        <v>211</v>
      </c>
    </row>
    <row r="32" spans="1:16" ht="12.75">
      <c r="A32" s="18" t="s">
        <v>38</v>
      </c>
      <c s="23" t="s">
        <v>30</v>
      </c>
      <c s="23" t="s">
        <v>269</v>
      </c>
      <c s="18" t="s">
        <v>44</v>
      </c>
      <c s="24" t="s">
        <v>270</v>
      </c>
      <c s="25" t="s">
        <v>182</v>
      </c>
      <c s="26">
        <v>0.8</v>
      </c>
      <c s="27">
        <v>0</v>
      </c>
      <c s="27">
        <f>ROUND(ROUND(H32,2)*ROUND(G32,3),2)</f>
      </c>
      <c r="O32">
        <f>(I32*21)/100</f>
      </c>
      <c t="s">
        <v>16</v>
      </c>
    </row>
    <row r="33" spans="1:5" ht="12.75">
      <c r="A33" s="28" t="s">
        <v>43</v>
      </c>
      <c r="E33" s="29" t="s">
        <v>44</v>
      </c>
    </row>
    <row r="34" spans="1:5" ht="12.75">
      <c r="A34" s="30" t="s">
        <v>45</v>
      </c>
      <c r="E34" s="31" t="s">
        <v>271</v>
      </c>
    </row>
    <row r="35" spans="1:5" ht="127.5">
      <c r="A35" t="s">
        <v>46</v>
      </c>
      <c r="E35" s="29" t="s">
        <v>211</v>
      </c>
    </row>
    <row r="36" spans="1:18" ht="12.75" customHeight="1">
      <c r="A36" s="5" t="s">
        <v>36</v>
      </c>
      <c s="5"/>
      <c s="35" t="s">
        <v>30</v>
      </c>
      <c s="5"/>
      <c s="21" t="s">
        <v>272</v>
      </c>
      <c s="5"/>
      <c s="5"/>
      <c s="5"/>
      <c s="36">
        <f>0+Q36</f>
      </c>
      <c r="O36">
        <f>0+R36</f>
      </c>
      <c r="Q36">
        <f>0+I37+I41</f>
      </c>
      <c>
        <f>0+O37+O41</f>
      </c>
    </row>
    <row r="37" spans="1:16" ht="25.5">
      <c r="A37" s="18" t="s">
        <v>38</v>
      </c>
      <c s="23" t="s">
        <v>84</v>
      </c>
      <c s="23" t="s">
        <v>273</v>
      </c>
      <c s="18" t="s">
        <v>44</v>
      </c>
      <c s="24" t="s">
        <v>274</v>
      </c>
      <c s="25" t="s">
        <v>107</v>
      </c>
      <c s="26">
        <v>47.2</v>
      </c>
      <c s="27">
        <v>0</v>
      </c>
      <c s="27">
        <f>ROUND(ROUND(H37,2)*ROUND(G37,3),2)</f>
      </c>
      <c r="O37">
        <f>(I37*21)/100</f>
      </c>
      <c t="s">
        <v>16</v>
      </c>
    </row>
    <row r="38" spans="1:5" ht="12.75">
      <c r="A38" s="28" t="s">
        <v>43</v>
      </c>
      <c r="E38" s="29" t="s">
        <v>44</v>
      </c>
    </row>
    <row r="39" spans="1:5" ht="12.75">
      <c r="A39" s="30" t="s">
        <v>45</v>
      </c>
      <c r="E39" s="31" t="s">
        <v>275</v>
      </c>
    </row>
    <row r="40" spans="1:5" ht="76.5">
      <c r="A40" t="s">
        <v>46</v>
      </c>
      <c r="E40" s="29" t="s">
        <v>276</v>
      </c>
    </row>
    <row r="41" spans="1:16" ht="25.5">
      <c r="A41" s="18" t="s">
        <v>38</v>
      </c>
      <c s="23" t="s">
        <v>88</v>
      </c>
      <c s="23" t="s">
        <v>277</v>
      </c>
      <c s="18" t="s">
        <v>44</v>
      </c>
      <c s="24" t="s">
        <v>278</v>
      </c>
      <c s="25" t="s">
        <v>107</v>
      </c>
      <c s="26">
        <v>29.3</v>
      </c>
      <c s="27">
        <v>0</v>
      </c>
      <c s="27">
        <f>ROUND(ROUND(H41,2)*ROUND(G41,3),2)</f>
      </c>
      <c r="O41">
        <f>(I41*21)/100</f>
      </c>
      <c t="s">
        <v>16</v>
      </c>
    </row>
    <row r="42" spans="1:5" ht="12.75">
      <c r="A42" s="28" t="s">
        <v>43</v>
      </c>
      <c r="E42" s="29" t="s">
        <v>44</v>
      </c>
    </row>
    <row r="43" spans="1:5" ht="12.75">
      <c r="A43" s="30" t="s">
        <v>45</v>
      </c>
      <c r="E43" s="31" t="s">
        <v>279</v>
      </c>
    </row>
    <row r="44" spans="1:5" ht="76.5">
      <c r="A44" t="s">
        <v>46</v>
      </c>
      <c r="E44" s="29" t="s">
        <v>276</v>
      </c>
    </row>
    <row r="45" spans="1:18" ht="12.75" customHeight="1">
      <c r="A45" s="5" t="s">
        <v>36</v>
      </c>
      <c s="5"/>
      <c s="35" t="s">
        <v>84</v>
      </c>
      <c s="5"/>
      <c s="21" t="s">
        <v>280</v>
      </c>
      <c s="5"/>
      <c s="5"/>
      <c s="5"/>
      <c s="36">
        <f>0+Q45</f>
      </c>
      <c r="O45">
        <f>0+R45</f>
      </c>
      <c r="Q45">
        <f>0+I46</f>
      </c>
      <c>
        <f>0+O46</f>
      </c>
    </row>
    <row r="46" spans="1:16" ht="12.75">
      <c r="A46" s="18" t="s">
        <v>38</v>
      </c>
      <c s="23" t="s">
        <v>33</v>
      </c>
      <c s="23" t="s">
        <v>281</v>
      </c>
      <c s="18" t="s">
        <v>44</v>
      </c>
      <c s="24" t="s">
        <v>282</v>
      </c>
      <c s="25" t="s">
        <v>107</v>
      </c>
      <c s="26">
        <v>26.2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44</v>
      </c>
    </row>
    <row r="48" spans="1:5" ht="12.75">
      <c r="A48" s="30" t="s">
        <v>45</v>
      </c>
      <c r="E48" s="31" t="s">
        <v>283</v>
      </c>
    </row>
    <row r="49" spans="1:5" ht="204">
      <c r="A49" t="s">
        <v>46</v>
      </c>
      <c r="E49" s="29" t="s">
        <v>284</v>
      </c>
    </row>
    <row r="50" spans="1:18" ht="12.75" customHeight="1">
      <c r="A50" s="5" t="s">
        <v>36</v>
      </c>
      <c s="5"/>
      <c s="35" t="s">
        <v>33</v>
      </c>
      <c s="5"/>
      <c s="21" t="s">
        <v>60</v>
      </c>
      <c s="5"/>
      <c s="5"/>
      <c s="5"/>
      <c s="36">
        <f>0+Q50</f>
      </c>
      <c r="O50">
        <f>0+R50</f>
      </c>
      <c r="Q50">
        <f>0+I51+I55+I59+I63+I67+I71</f>
      </c>
      <c>
        <f>0+O51+O55+O59+O63+O67+O71</f>
      </c>
    </row>
    <row r="51" spans="1:16" ht="12.75">
      <c r="A51" s="18" t="s">
        <v>38</v>
      </c>
      <c s="23" t="s">
        <v>35</v>
      </c>
      <c s="23" t="s">
        <v>285</v>
      </c>
      <c s="18" t="s">
        <v>44</v>
      </c>
      <c s="24" t="s">
        <v>286</v>
      </c>
      <c s="25" t="s">
        <v>107</v>
      </c>
      <c s="26">
        <v>0.4</v>
      </c>
      <c s="27">
        <v>0</v>
      </c>
      <c s="27">
        <f>ROUND(ROUND(H51,2)*ROUND(G51,3),2)</f>
      </c>
      <c r="O51">
        <f>(I51*21)/100</f>
      </c>
      <c t="s">
        <v>16</v>
      </c>
    </row>
    <row r="52" spans="1:5" ht="12.75">
      <c r="A52" s="28" t="s">
        <v>43</v>
      </c>
      <c r="E52" s="29" t="s">
        <v>44</v>
      </c>
    </row>
    <row r="53" spans="1:5" ht="12.75">
      <c r="A53" s="30" t="s">
        <v>45</v>
      </c>
      <c r="E53" s="31" t="s">
        <v>287</v>
      </c>
    </row>
    <row r="54" spans="1:5" ht="25.5">
      <c r="A54" t="s">
        <v>46</v>
      </c>
      <c r="E54" s="29" t="s">
        <v>288</v>
      </c>
    </row>
    <row r="55" spans="1:16" ht="12.75">
      <c r="A55" s="18" t="s">
        <v>38</v>
      </c>
      <c s="23" t="s">
        <v>99</v>
      </c>
      <c s="23" t="s">
        <v>289</v>
      </c>
      <c s="18" t="s">
        <v>44</v>
      </c>
      <c s="24" t="s">
        <v>290</v>
      </c>
      <c s="25" t="s">
        <v>107</v>
      </c>
      <c s="26">
        <v>2.8</v>
      </c>
      <c s="27">
        <v>0</v>
      </c>
      <c s="27">
        <f>ROUND(ROUND(H55,2)*ROUND(G55,3),2)</f>
      </c>
      <c r="O55">
        <f>(I55*21)/100</f>
      </c>
      <c t="s">
        <v>16</v>
      </c>
    </row>
    <row r="56" spans="1:5" ht="12.75">
      <c r="A56" s="28" t="s">
        <v>43</v>
      </c>
      <c r="E56" s="29" t="s">
        <v>44</v>
      </c>
    </row>
    <row r="57" spans="1:5" ht="25.5">
      <c r="A57" s="30" t="s">
        <v>45</v>
      </c>
      <c r="E57" s="31" t="s">
        <v>291</v>
      </c>
    </row>
    <row r="58" spans="1:5" ht="25.5">
      <c r="A58" t="s">
        <v>46</v>
      </c>
      <c r="E58" s="29" t="s">
        <v>288</v>
      </c>
    </row>
    <row r="59" spans="1:16" ht="12.75">
      <c r="A59" s="18" t="s">
        <v>38</v>
      </c>
      <c s="23" t="s">
        <v>104</v>
      </c>
      <c s="23" t="s">
        <v>292</v>
      </c>
      <c s="18" t="s">
        <v>44</v>
      </c>
      <c s="24" t="s">
        <v>293</v>
      </c>
      <c s="25" t="s">
        <v>224</v>
      </c>
      <c s="26">
        <v>2.8</v>
      </c>
      <c s="27">
        <v>0</v>
      </c>
      <c s="27">
        <f>ROUND(ROUND(H59,2)*ROUND(G59,3),2)</f>
      </c>
      <c r="O59">
        <f>(I59*21)/100</f>
      </c>
      <c t="s">
        <v>16</v>
      </c>
    </row>
    <row r="60" spans="1:5" ht="12.75">
      <c r="A60" s="28" t="s">
        <v>43</v>
      </c>
      <c r="E60" s="29" t="s">
        <v>44</v>
      </c>
    </row>
    <row r="61" spans="1:5" ht="12.75">
      <c r="A61" s="30" t="s">
        <v>45</v>
      </c>
      <c r="E61" s="31" t="s">
        <v>294</v>
      </c>
    </row>
    <row r="62" spans="1:5" ht="38.25">
      <c r="A62" t="s">
        <v>46</v>
      </c>
      <c r="E62" s="29" t="s">
        <v>240</v>
      </c>
    </row>
    <row r="63" spans="1:16" ht="12.75">
      <c r="A63" s="18" t="s">
        <v>38</v>
      </c>
      <c s="23" t="s">
        <v>110</v>
      </c>
      <c s="23" t="s">
        <v>295</v>
      </c>
      <c s="18" t="s">
        <v>44</v>
      </c>
      <c s="24" t="s">
        <v>296</v>
      </c>
      <c s="25" t="s">
        <v>297</v>
      </c>
      <c s="26">
        <v>200</v>
      </c>
      <c s="27">
        <v>0</v>
      </c>
      <c s="27">
        <f>ROUND(ROUND(H63,2)*ROUND(G63,3),2)</f>
      </c>
      <c r="O63">
        <f>(I63*21)/100</f>
      </c>
      <c t="s">
        <v>16</v>
      </c>
    </row>
    <row r="64" spans="1:5" ht="12.75">
      <c r="A64" s="28" t="s">
        <v>43</v>
      </c>
      <c r="E64" s="29" t="s">
        <v>44</v>
      </c>
    </row>
    <row r="65" spans="1:5" ht="25.5">
      <c r="A65" s="30" t="s">
        <v>45</v>
      </c>
      <c r="E65" s="31" t="s">
        <v>298</v>
      </c>
    </row>
    <row r="66" spans="1:5" ht="409.5">
      <c r="A66" t="s">
        <v>46</v>
      </c>
      <c r="E66" s="29" t="s">
        <v>299</v>
      </c>
    </row>
    <row r="67" spans="1:16" ht="12.75">
      <c r="A67" s="18" t="s">
        <v>38</v>
      </c>
      <c s="23" t="s">
        <v>115</v>
      </c>
      <c s="23" t="s">
        <v>300</v>
      </c>
      <c s="18" t="s">
        <v>44</v>
      </c>
      <c s="24" t="s">
        <v>301</v>
      </c>
      <c s="25" t="s">
        <v>107</v>
      </c>
      <c s="26">
        <v>24.4</v>
      </c>
      <c s="27">
        <v>0</v>
      </c>
      <c s="27">
        <f>ROUND(ROUND(H67,2)*ROUND(G67,3),2)</f>
      </c>
      <c r="O67">
        <f>(I67*21)/100</f>
      </c>
      <c t="s">
        <v>16</v>
      </c>
    </row>
    <row r="68" spans="1:5" ht="12.75">
      <c r="A68" s="28" t="s">
        <v>43</v>
      </c>
      <c r="E68" s="29" t="s">
        <v>44</v>
      </c>
    </row>
    <row r="69" spans="1:5" ht="25.5">
      <c r="A69" s="30" t="s">
        <v>45</v>
      </c>
      <c r="E69" s="31" t="s">
        <v>302</v>
      </c>
    </row>
    <row r="70" spans="1:5" ht="25.5">
      <c r="A70" t="s">
        <v>46</v>
      </c>
      <c r="E70" s="29" t="s">
        <v>303</v>
      </c>
    </row>
    <row r="71" spans="1:16" ht="12.75">
      <c r="A71" s="18" t="s">
        <v>38</v>
      </c>
      <c s="23" t="s">
        <v>119</v>
      </c>
      <c s="23" t="s">
        <v>304</v>
      </c>
      <c s="18" t="s">
        <v>44</v>
      </c>
      <c s="24" t="s">
        <v>305</v>
      </c>
      <c s="25" t="s">
        <v>107</v>
      </c>
      <c s="26">
        <v>76.5</v>
      </c>
      <c s="27">
        <v>0</v>
      </c>
      <c s="27">
        <f>ROUND(ROUND(H71,2)*ROUND(G71,3),2)</f>
      </c>
      <c r="O71">
        <f>(I71*21)/100</f>
      </c>
      <c t="s">
        <v>16</v>
      </c>
    </row>
    <row r="72" spans="1:5" ht="12.75">
      <c r="A72" s="28" t="s">
        <v>43</v>
      </c>
      <c r="E72" s="29" t="s">
        <v>44</v>
      </c>
    </row>
    <row r="73" spans="1:5" ht="12.75">
      <c r="A73" s="30" t="s">
        <v>45</v>
      </c>
      <c r="E73" s="31" t="s">
        <v>306</v>
      </c>
    </row>
    <row r="74" spans="1:5" ht="25.5">
      <c r="A74" t="s">
        <v>46</v>
      </c>
      <c r="E74" s="29" t="s">
        <v>303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